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 - Tabla 1" sheetId="1" r:id="rId1"/>
  </sheets>
  <definedNames/>
  <calcPr fullCalcOnLoad="1"/>
</workbook>
</file>

<file path=xl/sharedStrings.xml><?xml version="1.0" encoding="utf-8"?>
<sst xmlns="http://schemas.openxmlformats.org/spreadsheetml/2006/main" count="351" uniqueCount="300">
  <si>
    <t>No.</t>
  </si>
  <si>
    <t>Códigos</t>
  </si>
  <si>
    <t>Producto</t>
  </si>
  <si>
    <t>Contenido</t>
  </si>
  <si>
    <t>Cantidad Total</t>
  </si>
  <si>
    <t>Precio Total</t>
  </si>
  <si>
    <t>PV</t>
  </si>
  <si>
    <t>váha (g)</t>
  </si>
  <si>
    <t>Celková váha za 
produkt</t>
  </si>
  <si>
    <t>Kit para miembros nuevos</t>
  </si>
  <si>
    <t>FLDR</t>
  </si>
  <si>
    <t>Kit Básico - (sin productos)</t>
  </si>
  <si>
    <t>KIT INICIO</t>
  </si>
  <si>
    <t>Kit Negocio (para nuevos registrados)</t>
  </si>
  <si>
    <t>Set</t>
  </si>
  <si>
    <t>SKKIT-1</t>
  </si>
  <si>
    <t>300 PPV Beverage Kit Package (till 31/12/2013)</t>
  </si>
  <si>
    <t>SKKIT-2</t>
  </si>
  <si>
    <t>320 PPV Food Supplement Kit Pack (till 31/12/2013)</t>
  </si>
  <si>
    <t>SKKIT-3</t>
  </si>
  <si>
    <t>500 PPV Promo Kit  (till 31/12/2013)</t>
  </si>
  <si>
    <t>SKKIT-4</t>
  </si>
  <si>
    <t>500 Mega Kit Pack  (till 31/12/2013)</t>
  </si>
  <si>
    <t>SKKIT-5</t>
  </si>
  <si>
    <t>1005 PPV Beverage Kit Package (till 31/12/2013)</t>
  </si>
  <si>
    <t>Kits for existing members</t>
  </si>
  <si>
    <t>PP001</t>
  </si>
  <si>
    <t>Promotion kit (till 31/12/2013)</t>
  </si>
  <si>
    <t>PP002</t>
  </si>
  <si>
    <t>Mega Package (till 31/12/2013)</t>
  </si>
  <si>
    <t>SKP005</t>
  </si>
  <si>
    <t>300PPV Beverage Package (till 31/12/2013)</t>
  </si>
  <si>
    <t>SKP006</t>
  </si>
  <si>
    <t>320 PPV Food Supplement Pack (till 31/12/2013)</t>
  </si>
  <si>
    <t>SKP007</t>
  </si>
  <si>
    <t>1005 PPV Beverage Package (till 31/12/2013)</t>
  </si>
  <si>
    <t>Té Spica</t>
  </si>
  <si>
    <t>20 x 5 g</t>
  </si>
  <si>
    <t>Lingzhi Café 3 en 1</t>
  </si>
  <si>
    <t>20 x 21 g</t>
  </si>
  <si>
    <t>FB007</t>
  </si>
  <si>
    <t>Morinzhi</t>
  </si>
  <si>
    <t>285 ml</t>
  </si>
  <si>
    <t>Cocozhi</t>
  </si>
  <si>
    <t>20 x 32 g</t>
  </si>
  <si>
    <t>FB028</t>
  </si>
  <si>
    <t>Cordypine</t>
  </si>
  <si>
    <t>700 ml</t>
  </si>
  <si>
    <t>FB032</t>
  </si>
  <si>
    <t xml:space="preserve">Cereal con Espirulina </t>
  </si>
  <si>
    <t>30 x 30 g</t>
  </si>
  <si>
    <t>FB034</t>
  </si>
  <si>
    <t>Zhi Mocha</t>
  </si>
  <si>
    <t>FB044</t>
  </si>
  <si>
    <t>Nutrizhi</t>
  </si>
  <si>
    <t>20 x 30 g</t>
  </si>
  <si>
    <t>FB048</t>
  </si>
  <si>
    <t>Té Reishi Gano</t>
  </si>
  <si>
    <t>20 x 2 g</t>
  </si>
  <si>
    <t>Lingzhi Café Negro</t>
  </si>
  <si>
    <t>20 x 4,5 g</t>
  </si>
  <si>
    <t>Zhi Mint Plus</t>
  </si>
  <si>
    <t>12 x 25 g</t>
  </si>
  <si>
    <t>FB060</t>
  </si>
  <si>
    <t>Zhi Ca Plus</t>
  </si>
  <si>
    <t>10 x 9,5 g</t>
  </si>
  <si>
    <t>FB063</t>
  </si>
  <si>
    <t>Zhi Café Clasic</t>
  </si>
  <si>
    <t>20 x 20 g</t>
  </si>
  <si>
    <t>DXN Café Crema</t>
  </si>
  <si>
    <t>20 x 14 g</t>
  </si>
  <si>
    <t>FB072</t>
  </si>
  <si>
    <t>DXN Café Maca Vita</t>
  </si>
  <si>
    <t>FB073</t>
  </si>
  <si>
    <t>DXN Maca EuCafé DXN</t>
  </si>
  <si>
    <t>1 kg</t>
  </si>
  <si>
    <t>FB077</t>
  </si>
  <si>
    <t>DXN Lingzhi Café Negro , máquina vending</t>
  </si>
  <si>
    <t>400 g</t>
  </si>
  <si>
    <t>FB078</t>
  </si>
  <si>
    <t>DXN Cocozhi, máquina vending</t>
  </si>
  <si>
    <t>FB079</t>
  </si>
  <si>
    <t>DXN Zhi Mocha, máquina vending</t>
  </si>
  <si>
    <t>HF001</t>
  </si>
  <si>
    <t>RG 90</t>
  </si>
  <si>
    <t>90 x 270 mg</t>
  </si>
  <si>
    <t>HF002</t>
  </si>
  <si>
    <t>RG 30</t>
  </si>
  <si>
    <t>30 x 270 mg</t>
  </si>
  <si>
    <t>HF003</t>
  </si>
  <si>
    <t>GL 90</t>
  </si>
  <si>
    <t>90 x 450 mg</t>
  </si>
  <si>
    <t>HF004</t>
  </si>
  <si>
    <t>GL 30</t>
  </si>
  <si>
    <t>30 x 450 mg</t>
  </si>
  <si>
    <t>HF007</t>
  </si>
  <si>
    <t>RG en polvo</t>
  </si>
  <si>
    <t>15 g</t>
  </si>
  <si>
    <t>HF008</t>
  </si>
  <si>
    <t>GL en polvo</t>
  </si>
  <si>
    <t>30 g</t>
  </si>
  <si>
    <t>HF024</t>
  </si>
  <si>
    <t>Cordyceps en cápsulas</t>
  </si>
  <si>
    <t>60 x 450 mg</t>
  </si>
  <si>
    <t>HF029</t>
  </si>
  <si>
    <t>120 x 300 mg</t>
  </si>
  <si>
    <t>HF031</t>
  </si>
  <si>
    <t>Espirulina en Tabletas 120 uds.</t>
  </si>
  <si>
    <t>120 x 250 mg</t>
  </si>
  <si>
    <t>HF034</t>
  </si>
  <si>
    <t>RG 360</t>
  </si>
  <si>
    <t>360 x 270 mg</t>
  </si>
  <si>
    <t>HF035</t>
  </si>
  <si>
    <t>GL 360</t>
  </si>
  <si>
    <t>360 x 450 mg</t>
  </si>
  <si>
    <t>HF038</t>
  </si>
  <si>
    <t>Espirulina en Tabletas 500 uds.</t>
  </si>
  <si>
    <t>500 x 250 mg</t>
  </si>
  <si>
    <t>HF040</t>
  </si>
  <si>
    <t>Hongo Reishi en polvo</t>
  </si>
  <si>
    <t>22 g</t>
  </si>
  <si>
    <t>HF056</t>
  </si>
  <si>
    <t>Myco Veggie</t>
  </si>
  <si>
    <t>PC004</t>
  </si>
  <si>
    <t xml:space="preserve">Champú Ganozhi </t>
  </si>
  <si>
    <t>250 ml</t>
  </si>
  <si>
    <t>PC005</t>
  </si>
  <si>
    <t>Gel Corporal Ganozhi</t>
  </si>
  <si>
    <t>PC006</t>
  </si>
  <si>
    <t>Pasta Dental Ganozhi</t>
  </si>
  <si>
    <t>150 g</t>
  </si>
  <si>
    <t>PC007</t>
  </si>
  <si>
    <t>Aceite de Masaje Gano (btl)</t>
  </si>
  <si>
    <t>75 ml</t>
  </si>
  <si>
    <t>PC016</t>
  </si>
  <si>
    <t xml:space="preserve">Kit Aseo de Viaje </t>
  </si>
  <si>
    <t>Jabón Ganozhi</t>
  </si>
  <si>
    <t>PC032</t>
  </si>
  <si>
    <t>Pasta Dental Ganozhi (set 4 x 40 g)</t>
  </si>
  <si>
    <t>4 x 40 g</t>
  </si>
  <si>
    <t>B2003</t>
  </si>
  <si>
    <t>Poster A1 - DE</t>
  </si>
  <si>
    <t>1 pc</t>
  </si>
  <si>
    <t>B2004</t>
  </si>
  <si>
    <t>Poster A1 - SK</t>
  </si>
  <si>
    <t>B2005</t>
  </si>
  <si>
    <t>Poster A1 - RS</t>
  </si>
  <si>
    <t>C2002</t>
  </si>
  <si>
    <t>Leaflets - SK (older version)</t>
  </si>
  <si>
    <t>1 Set/ 10 pc</t>
  </si>
  <si>
    <t>1 Set/ 10 uds.</t>
  </si>
  <si>
    <t>C2008</t>
  </si>
  <si>
    <t>Product Brochure - UK</t>
  </si>
  <si>
    <t>C2009</t>
  </si>
  <si>
    <t>Product Brochure - BG</t>
  </si>
  <si>
    <t>C2011</t>
  </si>
  <si>
    <t>Product Brochure - PL</t>
  </si>
  <si>
    <t>C2012</t>
  </si>
  <si>
    <t>Product Brochure - RS</t>
  </si>
  <si>
    <t>C2015</t>
  </si>
  <si>
    <t>Folleto de Producto- SK</t>
  </si>
  <si>
    <t>C2017</t>
  </si>
  <si>
    <t>Product Brochure - DE</t>
  </si>
  <si>
    <t>C2018</t>
  </si>
  <si>
    <t>Folleto de Producto - EN</t>
  </si>
  <si>
    <t>C2021</t>
  </si>
  <si>
    <t>Folleto de Producto - PL</t>
  </si>
  <si>
    <t>C2022</t>
  </si>
  <si>
    <t>Folleto de Café- SK nuevo</t>
  </si>
  <si>
    <t>P2004</t>
  </si>
  <si>
    <t>Folleto de Ganoderma - EN</t>
  </si>
  <si>
    <t>1 ud.</t>
  </si>
  <si>
    <t>P2005</t>
  </si>
  <si>
    <t>Folleto de Ganoderma - SK</t>
  </si>
  <si>
    <t>P2006</t>
  </si>
  <si>
    <t>Folleto de Espirulina - SK</t>
  </si>
  <si>
    <t>P2008</t>
  </si>
  <si>
    <t>Carpeta de Presentación - CZ</t>
  </si>
  <si>
    <t>P2010</t>
  </si>
  <si>
    <t>Folleto de Espirulina - EN</t>
  </si>
  <si>
    <t>P2012</t>
  </si>
  <si>
    <t>Folleto de Cordyceps y Melena de León - SK</t>
  </si>
  <si>
    <t>P2015</t>
  </si>
  <si>
    <t>Revista - EN (48 páginas)</t>
  </si>
  <si>
    <t>V2001</t>
  </si>
  <si>
    <t>Dato Dr. Lim - Tatry 10/2013 SK</t>
  </si>
  <si>
    <t>DXN Estuche de madera  Regalo</t>
  </si>
  <si>
    <t>1 ud. + café</t>
  </si>
  <si>
    <t>DXN Estuche de madera Regalo Extra</t>
  </si>
  <si>
    <t>SKP011</t>
  </si>
  <si>
    <t>Gama completa de Cuidado de Piel Ganozhi (1xSET)</t>
  </si>
  <si>
    <t>1xSET</t>
  </si>
  <si>
    <t>SKP012</t>
  </si>
  <si>
    <t>Gama completa de Cuidado de Piel Ganozhi (2xSET)</t>
  </si>
  <si>
    <t>2xSET</t>
  </si>
  <si>
    <t>Subtotal</t>
  </si>
  <si>
    <t>Precio</t>
  </si>
  <si>
    <t>Total Descuento</t>
  </si>
  <si>
    <t>Celková váha:</t>
  </si>
  <si>
    <t>Total Incl. Descuento</t>
  </si>
  <si>
    <t>Por favor, realicen la transferencia con estos datos exactos!</t>
  </si>
  <si>
    <t>El precio final incluye el gasto de transporte. El pedido expira en 30 días a partir de la fecha de su confirmación. Si no recibimos el abono del pedido en el periodo indicado, se considerará cancelado. Por favor, ingrese el importe exacto.</t>
  </si>
  <si>
    <t>Peso total</t>
  </si>
  <si>
    <t>Catálogo en castellano</t>
  </si>
  <si>
    <t>P2050</t>
  </si>
  <si>
    <t>DSPA</t>
  </si>
  <si>
    <t>DSPB</t>
  </si>
  <si>
    <t>DSPC</t>
  </si>
  <si>
    <t>KIT DSP</t>
  </si>
  <si>
    <t>FB121</t>
  </si>
  <si>
    <t>FB098</t>
  </si>
  <si>
    <t>DXN White Coffe Zhino</t>
  </si>
  <si>
    <t>12 x 28 g</t>
  </si>
  <si>
    <t>DSPA1</t>
  </si>
  <si>
    <t>DSPB1</t>
  </si>
  <si>
    <t>DSPC1</t>
  </si>
  <si>
    <t>Kit DSP C1</t>
  </si>
  <si>
    <t>P2051</t>
  </si>
  <si>
    <t>Pack Catálogos en castellano</t>
  </si>
  <si>
    <t>4ud.</t>
  </si>
  <si>
    <t>NOMBRE</t>
  </si>
  <si>
    <t>DIRECCIÓN</t>
  </si>
  <si>
    <t>NOTAS</t>
  </si>
  <si>
    <t>FECHA</t>
  </si>
  <si>
    <t>FB005</t>
  </si>
  <si>
    <t>Zumo de Roselle DXN</t>
  </si>
  <si>
    <t>SC012</t>
  </si>
  <si>
    <t>Aceite de Bebé DXN</t>
  </si>
  <si>
    <t>200 ml</t>
  </si>
  <si>
    <t>Catálogos</t>
  </si>
  <si>
    <t>Cosmética</t>
  </si>
  <si>
    <t>Complementos nutricionales</t>
  </si>
  <si>
    <t>Megapacks</t>
  </si>
  <si>
    <t>Alimentación y bebidas</t>
  </si>
  <si>
    <t>Estuches regalo</t>
  </si>
  <si>
    <t>NOTAS:</t>
  </si>
  <si>
    <t>Otros:</t>
  </si>
  <si>
    <t>**  Servicio de transporte con IVA                                                                     Cantidad Total</t>
  </si>
  <si>
    <t>*DC - Precio Distribuidor con IVA                                         Valor de Puntos Personales</t>
  </si>
  <si>
    <t xml:space="preserve">Total Incl. Descuento de cada miembro   </t>
  </si>
  <si>
    <t xml:space="preserve">Descuento   </t>
  </si>
  <si>
    <t>Kg.</t>
  </si>
  <si>
    <r>
      <t>Recibirá un número de referencia "</t>
    </r>
    <r>
      <rPr>
        <b/>
        <sz val="12"/>
        <color indexed="8"/>
        <rFont val="Arial Bold"/>
        <family val="0"/>
      </rPr>
      <t>No. Ref</t>
    </r>
    <r>
      <rPr>
        <sz val="12"/>
        <color indexed="8"/>
        <rFont val="Arial Bold"/>
        <family val="0"/>
      </rPr>
      <t xml:space="preserve">." </t>
    </r>
    <r>
      <rPr>
        <sz val="12"/>
        <color indexed="8"/>
        <rFont val="Arial"/>
        <family val="2"/>
      </rPr>
      <t>en la confirmación del pedido.</t>
    </r>
  </si>
  <si>
    <r>
      <t xml:space="preserve">El destinatario de la entrega de los productos </t>
    </r>
    <r>
      <rPr>
        <b/>
        <sz val="12"/>
        <color indexed="52"/>
        <rFont val="Arial"/>
        <family val="2"/>
      </rPr>
      <t>r</t>
    </r>
    <r>
      <rPr>
        <b/>
        <sz val="12"/>
        <color indexed="29"/>
        <rFont val="Arial"/>
        <family val="2"/>
      </rPr>
      <t>ealizará el pago por el importe total (Total del pedido grupal)</t>
    </r>
    <r>
      <rPr>
        <sz val="12"/>
        <color indexed="29"/>
        <rFont val="Arial"/>
        <family val="2"/>
      </rPr>
      <t xml:space="preserve"> </t>
    </r>
    <r>
      <rPr>
        <sz val="12"/>
        <rFont val="Arial"/>
        <family val="2"/>
      </rPr>
      <t xml:space="preserve">a DXN Internacional Spain SLU en nuestra cuenta del banco. </t>
    </r>
    <r>
      <rPr>
        <sz val="12"/>
        <color indexed="63"/>
        <rFont val="Arial"/>
        <family val="2"/>
      </rPr>
      <t>Gracias por su comprensión</t>
    </r>
  </si>
  <si>
    <r>
      <t xml:space="preserve">Por favor, indique el </t>
    </r>
    <r>
      <rPr>
        <b/>
        <u val="single"/>
        <sz val="22"/>
        <color indexed="29"/>
        <rFont val="Arial Bold"/>
        <family val="0"/>
      </rPr>
      <t>Número de Referencia</t>
    </r>
    <r>
      <rPr>
        <sz val="16"/>
        <color indexed="29"/>
        <rFont val="Arial Bold"/>
        <family val="0"/>
      </rPr>
      <t xml:space="preserve"> al realizar el pago, en concepto o descripción de la transferencia, </t>
    </r>
    <r>
      <rPr>
        <sz val="16"/>
        <color indexed="29"/>
        <rFont val="Arial"/>
        <family val="2"/>
      </rPr>
      <t>de este modo podemos identificar su abono.</t>
    </r>
  </si>
  <si>
    <t>Nº REF</t>
  </si>
  <si>
    <t xml:space="preserve">28008 Madrid </t>
  </si>
  <si>
    <t xml:space="preserve">Compañía: </t>
  </si>
  <si>
    <t>DXN Internacional Spain SLU</t>
  </si>
  <si>
    <t xml:space="preserve">Domicilio: </t>
  </si>
  <si>
    <t xml:space="preserve">CIF: </t>
  </si>
  <si>
    <t>B30877195</t>
  </si>
  <si>
    <t xml:space="preserve">Banco: </t>
  </si>
  <si>
    <t>La Caixa</t>
  </si>
  <si>
    <t xml:space="preserve">IBAN: </t>
  </si>
  <si>
    <t xml:space="preserve">SWIFT: </t>
  </si>
  <si>
    <t>CAIXESBBXXX</t>
  </si>
  <si>
    <t>Beneficiario:</t>
  </si>
  <si>
    <t>C/ Quintana 3, LOCAL DXN</t>
  </si>
  <si>
    <t>917 589 950</t>
  </si>
  <si>
    <t>infospain@dxn2u.com</t>
  </si>
  <si>
    <t>C.P., LOCALIDAD Y PROVINCIA</t>
  </si>
  <si>
    <t>ES61 2100 0721 0802 0075 0418</t>
  </si>
  <si>
    <t>CÓDIGO DE MIEMBRO Y NOMBRE</t>
  </si>
  <si>
    <t>Kits para nuevos mimebros</t>
  </si>
  <si>
    <t>TELÉFONO</t>
  </si>
  <si>
    <t xml:space="preserve">Portes </t>
  </si>
  <si>
    <t>DP</t>
  </si>
  <si>
    <t>PC014</t>
  </si>
  <si>
    <t>Tea Tree Cream</t>
  </si>
  <si>
    <t>ESP007</t>
  </si>
  <si>
    <t>ESP008</t>
  </si>
  <si>
    <t>ESP009</t>
  </si>
  <si>
    <t>ESP007 - Buenos días DXN</t>
  </si>
  <si>
    <t>ESP008 - Activity Pack</t>
  </si>
  <si>
    <t>ESP009 - Extra Café</t>
  </si>
  <si>
    <t>PACK DEGUSTACIÓN</t>
  </si>
  <si>
    <t>Packs Degustación</t>
  </si>
  <si>
    <t>PC036</t>
  </si>
  <si>
    <t>1 x 80 g</t>
  </si>
  <si>
    <t>Kit DSP A-Aa</t>
  </si>
  <si>
    <t>Kit DSP B-Ba</t>
  </si>
  <si>
    <t>Kit DSP C-Ca</t>
  </si>
  <si>
    <t>Kit DSP A1-A1b</t>
  </si>
  <si>
    <t>Kit DSP B1-B1a</t>
  </si>
  <si>
    <t>ESKIT001</t>
  </si>
  <si>
    <t>FB143</t>
  </si>
  <si>
    <t>ESP001</t>
  </si>
  <si>
    <t>ESP002</t>
  </si>
  <si>
    <t>FB122</t>
  </si>
  <si>
    <t>FB130</t>
  </si>
  <si>
    <t>FB141</t>
  </si>
  <si>
    <t>FB124</t>
  </si>
  <si>
    <t>FB170</t>
  </si>
  <si>
    <t>DXN Lingzhi Café 3 en1 EU, máquina vending</t>
  </si>
  <si>
    <t>Melena de León</t>
  </si>
  <si>
    <t>C/ Azcona 43, LOCAL DXN</t>
  </si>
  <si>
    <t>28028 Madrid (Spain)</t>
  </si>
  <si>
    <t>FB129</t>
  </si>
  <si>
    <t>DXN Cordyceps Coffee 3 in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</si>
</sst>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\(#,##0.00\);\-#\ "/>
  </numFmts>
  <fonts count="102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 Bold"/>
      <family val="0"/>
    </font>
    <font>
      <sz val="14"/>
      <color indexed="8"/>
      <name val="Arial Bold"/>
      <family val="0"/>
    </font>
    <font>
      <u val="single"/>
      <sz val="20"/>
      <color indexed="63"/>
      <name val="Arial Bold"/>
      <family val="0"/>
    </font>
    <font>
      <sz val="12"/>
      <color indexed="63"/>
      <name val="Arial"/>
      <family val="2"/>
    </font>
    <font>
      <u val="single"/>
      <sz val="16"/>
      <color indexed="63"/>
      <name val="Arial Bold"/>
      <family val="0"/>
    </font>
    <font>
      <sz val="12"/>
      <color indexed="29"/>
      <name val="Arial"/>
      <family val="2"/>
    </font>
    <font>
      <sz val="10"/>
      <color indexed="63"/>
      <name val="Arial Bold"/>
      <family val="0"/>
    </font>
    <font>
      <sz val="12"/>
      <color indexed="8"/>
      <name val="Arial"/>
      <family val="2"/>
    </font>
    <font>
      <sz val="12"/>
      <color indexed="23"/>
      <name val="Arial Bold"/>
      <family val="0"/>
    </font>
    <font>
      <b/>
      <sz val="12"/>
      <color indexed="23"/>
      <name val="Arial"/>
      <family val="2"/>
    </font>
    <font>
      <sz val="11"/>
      <color indexed="16"/>
      <name val="Arial"/>
      <family val="2"/>
    </font>
    <font>
      <sz val="11"/>
      <color indexed="8"/>
      <name val="Arial Bold"/>
      <family val="0"/>
    </font>
    <font>
      <sz val="10"/>
      <color indexed="8"/>
      <name val="Arial Bold"/>
      <family val="0"/>
    </font>
    <font>
      <sz val="14"/>
      <color indexed="16"/>
      <name val="Times New Roman Bold"/>
      <family val="0"/>
    </font>
    <font>
      <sz val="12"/>
      <color indexed="16"/>
      <name val="Times New Roman Bold"/>
      <family val="0"/>
    </font>
    <font>
      <sz val="12"/>
      <color indexed="8"/>
      <name val="Times New Roman Bold"/>
      <family val="0"/>
    </font>
    <font>
      <sz val="10"/>
      <color indexed="31"/>
      <name val="Arial"/>
      <family val="2"/>
    </font>
    <font>
      <sz val="10"/>
      <color indexed="23"/>
      <name val="Arial"/>
      <family val="2"/>
    </font>
    <font>
      <sz val="11"/>
      <color indexed="8"/>
      <name val="Times New Roman"/>
      <family val="1"/>
    </font>
    <font>
      <sz val="11"/>
      <color indexed="8"/>
      <name val="Times New Roman Bold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 Bold"/>
      <family val="0"/>
    </font>
    <font>
      <sz val="12"/>
      <name val="Arial"/>
      <family val="2"/>
    </font>
    <font>
      <sz val="18"/>
      <color indexed="8"/>
      <name val="Arial"/>
      <family val="2"/>
    </font>
    <font>
      <b/>
      <sz val="22"/>
      <color indexed="8"/>
      <name val="Arial Bold"/>
      <family val="0"/>
    </font>
    <font>
      <b/>
      <sz val="28"/>
      <color indexed="8"/>
      <name val="Arial Bold"/>
      <family val="0"/>
    </font>
    <font>
      <sz val="22"/>
      <color indexed="63"/>
      <name val="Arial Bold"/>
      <family val="0"/>
    </font>
    <font>
      <b/>
      <sz val="36"/>
      <color indexed="63"/>
      <name val="Arial Bold"/>
      <family val="0"/>
    </font>
    <font>
      <b/>
      <sz val="16"/>
      <color indexed="63"/>
      <name val="Arial Bold"/>
      <family val="0"/>
    </font>
    <font>
      <b/>
      <sz val="12"/>
      <color indexed="63"/>
      <name val="Arial Bold"/>
      <family val="0"/>
    </font>
    <font>
      <b/>
      <sz val="12"/>
      <color indexed="63"/>
      <name val="Arial"/>
      <family val="2"/>
    </font>
    <font>
      <b/>
      <sz val="8"/>
      <color indexed="8"/>
      <name val="Arial Bold"/>
      <family val="0"/>
    </font>
    <font>
      <b/>
      <sz val="12"/>
      <color indexed="8"/>
      <name val="Arial Bold"/>
      <family val="0"/>
    </font>
    <font>
      <b/>
      <sz val="20"/>
      <color indexed="63"/>
      <name val="Arial"/>
      <family val="2"/>
    </font>
    <font>
      <b/>
      <sz val="16"/>
      <color indexed="8"/>
      <name val="Arial Bold"/>
      <family val="0"/>
    </font>
    <font>
      <b/>
      <sz val="12"/>
      <color indexed="8"/>
      <name val="Arial"/>
      <family val="2"/>
    </font>
    <font>
      <sz val="16"/>
      <color indexed="29"/>
      <name val="Arial Bold"/>
      <family val="0"/>
    </font>
    <font>
      <sz val="16"/>
      <color indexed="29"/>
      <name val="Arial"/>
      <family val="2"/>
    </font>
    <font>
      <b/>
      <u val="single"/>
      <sz val="22"/>
      <color indexed="29"/>
      <name val="Arial Bold"/>
      <family val="0"/>
    </font>
    <font>
      <b/>
      <sz val="12"/>
      <color indexed="52"/>
      <name val="Arial"/>
      <family val="2"/>
    </font>
    <font>
      <b/>
      <sz val="12"/>
      <color indexed="29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b/>
      <sz val="14"/>
      <color indexed="8"/>
      <name val="Arial Bold"/>
      <family val="0"/>
    </font>
    <font>
      <b/>
      <sz val="11"/>
      <color indexed="8"/>
      <name val="Arial Bold"/>
      <family val="0"/>
    </font>
    <font>
      <sz val="16"/>
      <color indexed="8"/>
      <name val="Arial"/>
      <family val="2"/>
    </font>
    <font>
      <b/>
      <sz val="18"/>
      <color indexed="8"/>
      <name val="Arial Bold"/>
      <family val="0"/>
    </font>
    <font>
      <sz val="16"/>
      <color indexed="16"/>
      <name val="Times New Roman Bold"/>
      <family val="0"/>
    </font>
    <font>
      <sz val="16"/>
      <color indexed="8"/>
      <name val="Times New Roman Bold"/>
      <family val="0"/>
    </font>
    <font>
      <sz val="70"/>
      <color indexed="8"/>
      <name val="Arial"/>
      <family val="2"/>
    </font>
    <font>
      <b/>
      <sz val="15"/>
      <color indexed="8"/>
      <name val="Arial Bold"/>
      <family val="0"/>
    </font>
    <font>
      <sz val="18"/>
      <color indexed="63"/>
      <name val="Arial Bold"/>
      <family val="0"/>
    </font>
    <font>
      <b/>
      <sz val="22"/>
      <color indexed="63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Helvetica Neue"/>
      <family val="0"/>
    </font>
    <font>
      <u val="single"/>
      <sz val="11"/>
      <color indexed="25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Bold"/>
      <family val="0"/>
    </font>
    <font>
      <sz val="10"/>
      <color indexed="9"/>
      <name val="Arial"/>
      <family val="2"/>
    </font>
    <font>
      <b/>
      <sz val="26"/>
      <color indexed="8"/>
      <name val="Arial"/>
      <family val="2"/>
    </font>
    <font>
      <b/>
      <sz val="32"/>
      <color indexed="6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Helvetica Neue"/>
      <family val="0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Bold"/>
      <family val="0"/>
    </font>
    <font>
      <sz val="10"/>
      <color theme="0"/>
      <name val="Arial"/>
      <family val="2"/>
    </font>
    <font>
      <b/>
      <sz val="2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8" fillId="2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93" fillId="21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87" fillId="0" borderId="8" applyNumberFormat="0" applyFill="0" applyAlignment="0" applyProtection="0"/>
    <xf numFmtId="0" fontId="98" fillId="0" borderId="9" applyNumberFormat="0" applyFill="0" applyAlignment="0" applyProtection="0"/>
  </cellStyleXfs>
  <cellXfs count="392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horizontal="center" vertical="center" wrapText="1"/>
    </xf>
    <xf numFmtId="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>
      <alignment vertical="center"/>
    </xf>
    <xf numFmtId="0" fontId="19" fillId="34" borderId="13" xfId="0" applyNumberFormat="1" applyFont="1" applyFill="1" applyBorder="1" applyAlignment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left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vertical="center"/>
    </xf>
    <xf numFmtId="0" fontId="20" fillId="33" borderId="16" xfId="0" applyNumberFormat="1" applyFont="1" applyFill="1" applyBorder="1" applyAlignment="1">
      <alignment vertical="center"/>
    </xf>
    <xf numFmtId="0" fontId="20" fillId="33" borderId="17" xfId="0" applyNumberFormat="1" applyFont="1" applyFill="1" applyBorder="1" applyAlignment="1">
      <alignment vertical="center"/>
    </xf>
    <xf numFmtId="0" fontId="20" fillId="33" borderId="18" xfId="0" applyNumberFormat="1" applyFont="1" applyFill="1" applyBorder="1" applyAlignment="1">
      <alignment vertical="center"/>
    </xf>
    <xf numFmtId="0" fontId="20" fillId="33" borderId="19" xfId="0" applyNumberFormat="1" applyFont="1" applyFill="1" applyBorder="1" applyAlignment="1">
      <alignment vertical="center"/>
    </xf>
    <xf numFmtId="0" fontId="20" fillId="33" borderId="20" xfId="0" applyNumberFormat="1" applyFont="1" applyFill="1" applyBorder="1" applyAlignment="1">
      <alignment vertical="center"/>
    </xf>
    <xf numFmtId="0" fontId="23" fillId="33" borderId="14" xfId="0" applyNumberFormat="1" applyFont="1" applyFill="1" applyBorder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3" fillId="33" borderId="21" xfId="0" applyNumberFormat="1" applyFont="1" applyFill="1" applyBorder="1" applyAlignment="1">
      <alignment horizontal="center" vertical="center"/>
    </xf>
    <xf numFmtId="0" fontId="23" fillId="33" borderId="22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0" fontId="20" fillId="33" borderId="23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vertical="center"/>
    </xf>
    <xf numFmtId="0" fontId="20" fillId="33" borderId="24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>
      <alignment vertical="center"/>
    </xf>
    <xf numFmtId="0" fontId="20" fillId="33" borderId="25" xfId="0" applyNumberFormat="1" applyFont="1" applyFill="1" applyBorder="1" applyAlignment="1">
      <alignment vertical="center"/>
    </xf>
    <xf numFmtId="0" fontId="20" fillId="34" borderId="26" xfId="0" applyNumberFormat="1" applyFont="1" applyFill="1" applyBorder="1" applyAlignment="1">
      <alignment vertical="center"/>
    </xf>
    <xf numFmtId="0" fontId="20" fillId="34" borderId="13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0" fontId="20" fillId="33" borderId="30" xfId="0" applyNumberFormat="1" applyFont="1" applyFill="1" applyBorder="1" applyAlignment="1">
      <alignment vertical="center"/>
    </xf>
    <xf numFmtId="0" fontId="22" fillId="33" borderId="31" xfId="0" applyNumberFormat="1" applyFont="1" applyFill="1" applyBorder="1" applyAlignment="1">
      <alignment horizontal="center" vertical="center"/>
    </xf>
    <xf numFmtId="0" fontId="20" fillId="33" borderId="32" xfId="0" applyNumberFormat="1" applyFont="1" applyFill="1" applyBorder="1" applyAlignment="1">
      <alignment vertical="center"/>
    </xf>
    <xf numFmtId="2" fontId="2" fillId="33" borderId="31" xfId="0" applyNumberFormat="1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vertical="center"/>
    </xf>
    <xf numFmtId="0" fontId="23" fillId="33" borderId="31" xfId="0" applyNumberFormat="1" applyFont="1" applyFill="1" applyBorder="1" applyAlignment="1">
      <alignment horizontal="center" vertical="center"/>
    </xf>
    <xf numFmtId="0" fontId="23" fillId="35" borderId="31" xfId="0" applyNumberFormat="1" applyFont="1" applyFill="1" applyBorder="1" applyAlignment="1">
      <alignment horizontal="center" vertical="center"/>
    </xf>
    <xf numFmtId="0" fontId="23" fillId="33" borderId="33" xfId="0" applyNumberFormat="1" applyFont="1" applyFill="1" applyBorder="1" applyAlignment="1">
      <alignment horizontal="center" vertical="center"/>
    </xf>
    <xf numFmtId="2" fontId="23" fillId="33" borderId="31" xfId="0" applyNumberFormat="1" applyFont="1" applyFill="1" applyBorder="1" applyAlignment="1">
      <alignment horizontal="center" vertical="center"/>
    </xf>
    <xf numFmtId="0" fontId="23" fillId="33" borderId="34" xfId="0" applyNumberFormat="1" applyFont="1" applyFill="1" applyBorder="1" applyAlignment="1">
      <alignment horizontal="center" vertical="center"/>
    </xf>
    <xf numFmtId="0" fontId="23" fillId="35" borderId="34" xfId="0" applyNumberFormat="1" applyFont="1" applyFill="1" applyBorder="1" applyAlignment="1">
      <alignment horizontal="center" vertical="center"/>
    </xf>
    <xf numFmtId="2" fontId="23" fillId="33" borderId="34" xfId="0" applyNumberFormat="1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0" fontId="23" fillId="33" borderId="31" xfId="0" applyNumberFormat="1" applyFont="1" applyFill="1" applyBorder="1" applyAlignment="1">
      <alignment horizontal="left" vertical="center"/>
    </xf>
    <xf numFmtId="0" fontId="23" fillId="33" borderId="34" xfId="0" applyNumberFormat="1" applyFont="1" applyFill="1" applyBorder="1" applyAlignment="1">
      <alignment horizontal="left" vertical="center"/>
    </xf>
    <xf numFmtId="0" fontId="20" fillId="33" borderId="35" xfId="0" applyNumberFormat="1" applyFont="1" applyFill="1" applyBorder="1" applyAlignment="1">
      <alignment vertical="center"/>
    </xf>
    <xf numFmtId="0" fontId="23" fillId="33" borderId="36" xfId="0" applyNumberFormat="1" applyFont="1" applyFill="1" applyBorder="1" applyAlignment="1">
      <alignment horizontal="center" vertical="center"/>
    </xf>
    <xf numFmtId="0" fontId="23" fillId="33" borderId="36" xfId="0" applyNumberFormat="1" applyFont="1" applyFill="1" applyBorder="1" applyAlignment="1">
      <alignment horizontal="left" vertical="center"/>
    </xf>
    <xf numFmtId="0" fontId="23" fillId="35" borderId="36" xfId="0" applyNumberFormat="1" applyFont="1" applyFill="1" applyBorder="1" applyAlignment="1">
      <alignment horizontal="center" vertical="center"/>
    </xf>
    <xf numFmtId="2" fontId="23" fillId="33" borderId="36" xfId="0" applyNumberFormat="1" applyFont="1" applyFill="1" applyBorder="1" applyAlignment="1">
      <alignment horizontal="center" vertical="center"/>
    </xf>
    <xf numFmtId="2" fontId="2" fillId="33" borderId="36" xfId="0" applyNumberFormat="1" applyFont="1" applyFill="1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/>
    </xf>
    <xf numFmtId="0" fontId="23" fillId="33" borderId="37" xfId="0" applyNumberFormat="1" applyFont="1" applyFill="1" applyBorder="1" applyAlignment="1">
      <alignment horizontal="center" vertical="center"/>
    </xf>
    <xf numFmtId="2" fontId="23" fillId="33" borderId="38" xfId="0" applyNumberFormat="1" applyFont="1" applyFill="1" applyBorder="1" applyAlignment="1">
      <alignment horizontal="center" vertical="center"/>
    </xf>
    <xf numFmtId="2" fontId="23" fillId="33" borderId="39" xfId="0" applyNumberFormat="1" applyFont="1" applyFill="1" applyBorder="1" applyAlignment="1">
      <alignment horizontal="center" vertical="center"/>
    </xf>
    <xf numFmtId="2" fontId="23" fillId="33" borderId="37" xfId="0" applyNumberFormat="1" applyFont="1" applyFill="1" applyBorder="1" applyAlignment="1">
      <alignment horizontal="center" vertical="center"/>
    </xf>
    <xf numFmtId="0" fontId="23" fillId="35" borderId="38" xfId="0" applyNumberFormat="1" applyFont="1" applyFill="1" applyBorder="1" applyAlignment="1">
      <alignment horizontal="center" vertical="center"/>
    </xf>
    <xf numFmtId="0" fontId="23" fillId="35" borderId="39" xfId="0" applyNumberFormat="1" applyFont="1" applyFill="1" applyBorder="1" applyAlignment="1">
      <alignment horizontal="center" vertical="center"/>
    </xf>
    <xf numFmtId="0" fontId="23" fillId="35" borderId="37" xfId="0" applyNumberFormat="1" applyFont="1" applyFill="1" applyBorder="1" applyAlignment="1">
      <alignment horizontal="center" vertical="center"/>
    </xf>
    <xf numFmtId="0" fontId="23" fillId="33" borderId="38" xfId="0" applyNumberFormat="1" applyFont="1" applyFill="1" applyBorder="1" applyAlignment="1">
      <alignment horizontal="center" vertical="center"/>
    </xf>
    <xf numFmtId="0" fontId="23" fillId="33" borderId="39" xfId="0" applyNumberFormat="1" applyFont="1" applyFill="1" applyBorder="1" applyAlignment="1">
      <alignment horizontal="center" vertical="center"/>
    </xf>
    <xf numFmtId="2" fontId="2" fillId="33" borderId="38" xfId="0" applyNumberFormat="1" applyFont="1" applyFill="1" applyBorder="1" applyAlignment="1">
      <alignment horizontal="center"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2" fillId="33" borderId="37" xfId="0" applyNumberFormat="1" applyFont="1" applyFill="1" applyBorder="1" applyAlignment="1">
      <alignment horizontal="center" vertical="center"/>
    </xf>
    <xf numFmtId="0" fontId="20" fillId="33" borderId="40" xfId="0" applyNumberFormat="1" applyFont="1" applyFill="1" applyBorder="1" applyAlignment="1">
      <alignment vertical="center"/>
    </xf>
    <xf numFmtId="0" fontId="20" fillId="33" borderId="41" xfId="0" applyNumberFormat="1" applyFont="1" applyFill="1" applyBorder="1" applyAlignment="1">
      <alignment vertical="center"/>
    </xf>
    <xf numFmtId="0" fontId="20" fillId="33" borderId="42" xfId="0" applyNumberFormat="1" applyFont="1" applyFill="1" applyBorder="1" applyAlignment="1">
      <alignment vertical="center"/>
    </xf>
    <xf numFmtId="0" fontId="20" fillId="33" borderId="43" xfId="0" applyNumberFormat="1" applyFont="1" applyFill="1" applyBorder="1" applyAlignment="1">
      <alignment vertical="center"/>
    </xf>
    <xf numFmtId="0" fontId="20" fillId="33" borderId="44" xfId="0" applyNumberFormat="1" applyFont="1" applyFill="1" applyBorder="1" applyAlignment="1">
      <alignment vertical="center"/>
    </xf>
    <xf numFmtId="0" fontId="13" fillId="34" borderId="45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>
      <alignment horizontal="center" vertical="center"/>
    </xf>
    <xf numFmtId="0" fontId="13" fillId="35" borderId="45" xfId="0" applyNumberFormat="1" applyFont="1" applyFill="1" applyBorder="1" applyAlignment="1">
      <alignment horizontal="center" vertical="center"/>
    </xf>
    <xf numFmtId="0" fontId="15" fillId="34" borderId="45" xfId="0" applyNumberFormat="1" applyFont="1" applyFill="1" applyBorder="1" applyAlignment="1">
      <alignment vertical="center"/>
    </xf>
    <xf numFmtId="0" fontId="16" fillId="34" borderId="45" xfId="0" applyNumberFormat="1" applyFont="1" applyFill="1" applyBorder="1" applyAlignment="1">
      <alignment horizontal="center" vertical="center"/>
    </xf>
    <xf numFmtId="0" fontId="17" fillId="34" borderId="45" xfId="0" applyNumberFormat="1" applyFont="1" applyFill="1" applyBorder="1" applyAlignment="1">
      <alignment horizontal="center" vertical="center"/>
    </xf>
    <xf numFmtId="164" fontId="17" fillId="34" borderId="45" xfId="0" applyNumberFormat="1" applyFont="1" applyFill="1" applyBorder="1" applyAlignment="1">
      <alignment horizontal="center" vertical="center"/>
    </xf>
    <xf numFmtId="0" fontId="18" fillId="34" borderId="46" xfId="0" applyNumberFormat="1" applyFont="1" applyFill="1" applyBorder="1" applyAlignment="1">
      <alignment horizontal="center" vertical="center"/>
    </xf>
    <xf numFmtId="0" fontId="23" fillId="33" borderId="47" xfId="0" applyNumberFormat="1" applyFont="1" applyFill="1" applyBorder="1" applyAlignment="1">
      <alignment horizontal="center" vertical="center"/>
    </xf>
    <xf numFmtId="0" fontId="23" fillId="33" borderId="47" xfId="0" applyNumberFormat="1" applyFont="1" applyFill="1" applyBorder="1" applyAlignment="1">
      <alignment horizontal="left" vertical="center"/>
    </xf>
    <xf numFmtId="0" fontId="23" fillId="33" borderId="39" xfId="0" applyNumberFormat="1" applyFont="1" applyFill="1" applyBorder="1" applyAlignment="1">
      <alignment horizontal="left" vertical="center"/>
    </xf>
    <xf numFmtId="0" fontId="23" fillId="33" borderId="37" xfId="0" applyNumberFormat="1" applyFont="1" applyFill="1" applyBorder="1" applyAlignment="1">
      <alignment horizontal="left" vertical="center"/>
    </xf>
    <xf numFmtId="0" fontId="23" fillId="35" borderId="47" xfId="0" applyNumberFormat="1" applyFont="1" applyFill="1" applyBorder="1" applyAlignment="1">
      <alignment horizontal="center" vertical="center"/>
    </xf>
    <xf numFmtId="2" fontId="23" fillId="33" borderId="47" xfId="0" applyNumberFormat="1" applyFont="1" applyFill="1" applyBorder="1" applyAlignment="1">
      <alignment horizontal="center" vertical="center"/>
    </xf>
    <xf numFmtId="2" fontId="2" fillId="33" borderId="47" xfId="0" applyNumberFormat="1" applyFont="1" applyFill="1" applyBorder="1" applyAlignment="1">
      <alignment horizontal="center" vertical="center"/>
    </xf>
    <xf numFmtId="0" fontId="23" fillId="33" borderId="38" xfId="0" applyNumberFormat="1" applyFont="1" applyFill="1" applyBorder="1" applyAlignment="1">
      <alignment horizontal="left" vertical="center"/>
    </xf>
    <xf numFmtId="0" fontId="2" fillId="33" borderId="48" xfId="0" applyNumberFormat="1" applyFont="1" applyFill="1" applyBorder="1" applyAlignment="1">
      <alignment vertical="center"/>
    </xf>
    <xf numFmtId="0" fontId="2" fillId="33" borderId="49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0" fillId="34" borderId="50" xfId="0" applyNumberFormat="1" applyFont="1" applyFill="1" applyBorder="1" applyAlignment="1">
      <alignment vertical="center"/>
    </xf>
    <xf numFmtId="0" fontId="23" fillId="33" borderId="51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164" fontId="27" fillId="35" borderId="52" xfId="0" applyNumberFormat="1" applyFont="1" applyFill="1" applyBorder="1" applyAlignment="1">
      <alignment horizontal="center" vertical="center"/>
    </xf>
    <xf numFmtId="164" fontId="24" fillId="33" borderId="53" xfId="0" applyNumberFormat="1" applyFont="1" applyFill="1" applyBorder="1" applyAlignment="1">
      <alignment horizontal="center" vertical="center"/>
    </xf>
    <xf numFmtId="164" fontId="10" fillId="35" borderId="54" xfId="0" applyNumberFormat="1" applyFont="1" applyFill="1" applyBorder="1" applyAlignment="1">
      <alignment horizontal="center" vertical="center"/>
    </xf>
    <xf numFmtId="0" fontId="13" fillId="37" borderId="0" xfId="0" applyNumberFormat="1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vertical="center"/>
    </xf>
    <xf numFmtId="0" fontId="16" fillId="37" borderId="0" xfId="0" applyNumberFormat="1" applyFont="1" applyFill="1" applyBorder="1" applyAlignment="1">
      <alignment horizontal="center" vertical="center"/>
    </xf>
    <xf numFmtId="0" fontId="17" fillId="37" borderId="0" xfId="0" applyNumberFormat="1" applyFont="1" applyFill="1" applyBorder="1" applyAlignment="1">
      <alignment horizontal="center" vertical="center"/>
    </xf>
    <xf numFmtId="164" fontId="17" fillId="37" borderId="0" xfId="0" applyNumberFormat="1" applyFont="1" applyFill="1" applyBorder="1" applyAlignment="1">
      <alignment horizontal="center" vertical="center"/>
    </xf>
    <xf numFmtId="0" fontId="18" fillId="37" borderId="55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20" fillId="0" borderId="57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" fillId="33" borderId="59" xfId="0" applyNumberFormat="1" applyFont="1" applyFill="1" applyBorder="1" applyAlignment="1">
      <alignment vertical="center"/>
    </xf>
    <xf numFmtId="0" fontId="33" fillId="38" borderId="60" xfId="0" applyNumberFormat="1" applyFont="1" applyFill="1" applyBorder="1" applyAlignment="1">
      <alignment horizontal="center" vertical="center"/>
    </xf>
    <xf numFmtId="0" fontId="33" fillId="38" borderId="61" xfId="0" applyNumberFormat="1" applyFont="1" applyFill="1" applyBorder="1" applyAlignment="1">
      <alignment horizontal="center" vertical="center" wrapText="1"/>
    </xf>
    <xf numFmtId="0" fontId="33" fillId="38" borderId="61" xfId="0" applyNumberFormat="1" applyFont="1" applyFill="1" applyBorder="1" applyAlignment="1">
      <alignment horizontal="center" vertical="center"/>
    </xf>
    <xf numFmtId="164" fontId="33" fillId="38" borderId="61" xfId="0" applyNumberFormat="1" applyFont="1" applyFill="1" applyBorder="1" applyAlignment="1">
      <alignment horizontal="center" vertical="center" wrapText="1"/>
    </xf>
    <xf numFmtId="0" fontId="36" fillId="38" borderId="61" xfId="0" applyNumberFormat="1" applyFont="1" applyFill="1" applyBorder="1" applyAlignment="1">
      <alignment horizontal="center" vertical="center"/>
    </xf>
    <xf numFmtId="0" fontId="23" fillId="35" borderId="62" xfId="0" applyNumberFormat="1" applyFont="1" applyFill="1" applyBorder="1" applyAlignment="1">
      <alignment horizontal="center" vertical="center"/>
    </xf>
    <xf numFmtId="0" fontId="23" fillId="35" borderId="63" xfId="0" applyNumberFormat="1" applyFont="1" applyFill="1" applyBorder="1" applyAlignment="1">
      <alignment horizontal="center" vertical="center"/>
    </xf>
    <xf numFmtId="0" fontId="23" fillId="35" borderId="64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Border="1" applyAlignment="1">
      <alignment vertical="center" wrapText="1"/>
    </xf>
    <xf numFmtId="0" fontId="35" fillId="0" borderId="65" xfId="0" applyNumberFormat="1" applyFont="1" applyFill="1" applyBorder="1" applyAlignment="1">
      <alignment horizontal="center" vertical="center" wrapText="1"/>
    </xf>
    <xf numFmtId="0" fontId="37" fillId="0" borderId="66" xfId="0" applyNumberFormat="1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/>
    </xf>
    <xf numFmtId="0" fontId="15" fillId="1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2" fillId="33" borderId="67" xfId="0" applyNumberFormat="1" applyFont="1" applyFill="1" applyBorder="1" applyAlignment="1">
      <alignment vertical="center"/>
    </xf>
    <xf numFmtId="0" fontId="2" fillId="33" borderId="68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right" vertical="center"/>
    </xf>
    <xf numFmtId="0" fontId="33" fillId="38" borderId="69" xfId="0" applyNumberFormat="1" applyFont="1" applyFill="1" applyBorder="1" applyAlignment="1">
      <alignment horizontal="center" vertical="center"/>
    </xf>
    <xf numFmtId="0" fontId="23" fillId="33" borderId="70" xfId="0" applyNumberFormat="1" applyFont="1" applyFill="1" applyBorder="1" applyAlignment="1">
      <alignment horizontal="center" vertical="center"/>
    </xf>
    <xf numFmtId="0" fontId="23" fillId="33" borderId="71" xfId="0" applyNumberFormat="1" applyFont="1" applyFill="1" applyBorder="1" applyAlignment="1">
      <alignment horizontal="center" vertical="center"/>
    </xf>
    <xf numFmtId="0" fontId="22" fillId="33" borderId="72" xfId="0" applyNumberFormat="1" applyFont="1" applyFill="1" applyBorder="1" applyAlignment="1">
      <alignment horizontal="center" vertical="center"/>
    </xf>
    <xf numFmtId="0" fontId="22" fillId="33" borderId="73" xfId="0" applyNumberFormat="1" applyFont="1" applyFill="1" applyBorder="1" applyAlignment="1">
      <alignment horizontal="center" vertical="center"/>
    </xf>
    <xf numFmtId="0" fontId="22" fillId="33" borderId="74" xfId="0" applyNumberFormat="1" applyFont="1" applyFill="1" applyBorder="1" applyAlignment="1">
      <alignment horizontal="center" vertical="center"/>
    </xf>
    <xf numFmtId="0" fontId="22" fillId="33" borderId="75" xfId="0" applyNumberFormat="1" applyFont="1" applyFill="1" applyBorder="1" applyAlignment="1">
      <alignment horizontal="center" vertical="center"/>
    </xf>
    <xf numFmtId="0" fontId="22" fillId="33" borderId="76" xfId="0" applyNumberFormat="1" applyFont="1" applyFill="1" applyBorder="1" applyAlignment="1">
      <alignment horizontal="center" vertical="center"/>
    </xf>
    <xf numFmtId="0" fontId="33" fillId="38" borderId="77" xfId="0" applyNumberFormat="1" applyFont="1" applyFill="1" applyBorder="1" applyAlignment="1">
      <alignment horizontal="center" vertical="center"/>
    </xf>
    <xf numFmtId="0" fontId="13" fillId="36" borderId="78" xfId="0" applyNumberFormat="1" applyFont="1" applyFill="1" applyBorder="1" applyAlignment="1">
      <alignment horizontal="center" vertical="center"/>
    </xf>
    <xf numFmtId="0" fontId="13" fillId="37" borderId="78" xfId="0" applyNumberFormat="1" applyFont="1" applyFill="1" applyBorder="1" applyAlignment="1">
      <alignment horizontal="center" vertical="center"/>
    </xf>
    <xf numFmtId="0" fontId="23" fillId="33" borderId="79" xfId="0" applyNumberFormat="1" applyFont="1" applyFill="1" applyBorder="1" applyAlignment="1">
      <alignment horizontal="center" vertical="center"/>
    </xf>
    <xf numFmtId="0" fontId="2" fillId="0" borderId="80" xfId="0" applyNumberFormat="1" applyFont="1" applyBorder="1" applyAlignment="1">
      <alignment vertical="center"/>
    </xf>
    <xf numFmtId="0" fontId="6" fillId="33" borderId="81" xfId="0" applyNumberFormat="1" applyFont="1" applyFill="1" applyBorder="1" applyAlignment="1">
      <alignment vertical="center"/>
    </xf>
    <xf numFmtId="0" fontId="33" fillId="38" borderId="60" xfId="0" applyNumberFormat="1" applyFont="1" applyFill="1" applyBorder="1" applyAlignment="1">
      <alignment horizontal="center" vertical="center" wrapText="1"/>
    </xf>
    <xf numFmtId="0" fontId="3" fillId="0" borderId="81" xfId="0" applyNumberFormat="1" applyFont="1" applyFill="1" applyBorder="1" applyAlignment="1">
      <alignment vertical="center"/>
    </xf>
    <xf numFmtId="0" fontId="3" fillId="0" borderId="82" xfId="0" applyNumberFormat="1" applyFont="1" applyFill="1" applyBorder="1" applyAlignment="1">
      <alignment vertical="center"/>
    </xf>
    <xf numFmtId="0" fontId="45" fillId="33" borderId="80" xfId="0" applyNumberFormat="1" applyFont="1" applyFill="1" applyBorder="1" applyAlignment="1">
      <alignment vertical="center"/>
    </xf>
    <xf numFmtId="0" fontId="46" fillId="0" borderId="80" xfId="0" applyNumberFormat="1" applyFont="1" applyBorder="1" applyAlignment="1">
      <alignment vertical="center"/>
    </xf>
    <xf numFmtId="0" fontId="45" fillId="33" borderId="83" xfId="0" applyNumberFormat="1" applyFont="1" applyFill="1" applyBorder="1" applyAlignment="1">
      <alignment vertical="center"/>
    </xf>
    <xf numFmtId="0" fontId="45" fillId="33" borderId="0" xfId="0" applyNumberFormat="1" applyFont="1" applyFill="1" applyBorder="1" applyAlignment="1">
      <alignment vertical="center"/>
    </xf>
    <xf numFmtId="0" fontId="45" fillId="33" borderId="81" xfId="0" applyNumberFormat="1" applyFont="1" applyFill="1" applyBorder="1" applyAlignment="1">
      <alignment vertical="center"/>
    </xf>
    <xf numFmtId="0" fontId="3" fillId="33" borderId="84" xfId="0" applyNumberFormat="1" applyFont="1" applyFill="1" applyBorder="1" applyAlignment="1">
      <alignment vertical="center"/>
    </xf>
    <xf numFmtId="0" fontId="6" fillId="33" borderId="67" xfId="0" applyNumberFormat="1" applyFont="1" applyFill="1" applyBorder="1" applyAlignment="1">
      <alignment vertical="center"/>
    </xf>
    <xf numFmtId="0" fontId="6" fillId="33" borderId="68" xfId="0" applyNumberFormat="1" applyFont="1" applyFill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89" fillId="33" borderId="81" xfId="46" applyNumberFormat="1" applyFill="1" applyBorder="1" applyAlignment="1">
      <alignment vertical="center"/>
    </xf>
    <xf numFmtId="0" fontId="36" fillId="33" borderId="86" xfId="0" applyNumberFormat="1" applyFont="1" applyFill="1" applyBorder="1" applyAlignment="1">
      <alignment vertical="center"/>
    </xf>
    <xf numFmtId="0" fontId="47" fillId="39" borderId="87" xfId="0" applyNumberFormat="1" applyFont="1" applyFill="1" applyBorder="1" applyAlignment="1">
      <alignment horizontal="center" vertical="center"/>
    </xf>
    <xf numFmtId="0" fontId="39" fillId="33" borderId="38" xfId="0" applyNumberFormat="1" applyFont="1" applyFill="1" applyBorder="1" applyAlignment="1">
      <alignment horizontal="center" vertical="center"/>
    </xf>
    <xf numFmtId="0" fontId="39" fillId="33" borderId="37" xfId="0" applyNumberFormat="1" applyFont="1" applyFill="1" applyBorder="1" applyAlignment="1">
      <alignment horizontal="center" vertical="center"/>
    </xf>
    <xf numFmtId="0" fontId="39" fillId="33" borderId="39" xfId="0" applyNumberFormat="1" applyFont="1" applyFill="1" applyBorder="1" applyAlignment="1">
      <alignment horizontal="center" vertical="center"/>
    </xf>
    <xf numFmtId="0" fontId="39" fillId="33" borderId="47" xfId="0" applyNumberFormat="1" applyFont="1" applyFill="1" applyBorder="1" applyAlignment="1">
      <alignment horizontal="center" vertical="center"/>
    </xf>
    <xf numFmtId="2" fontId="48" fillId="39" borderId="88" xfId="0" applyNumberFormat="1" applyFont="1" applyFill="1" applyBorder="1" applyAlignment="1">
      <alignment horizontal="center" vertical="center"/>
    </xf>
    <xf numFmtId="0" fontId="48" fillId="39" borderId="89" xfId="0" applyNumberFormat="1" applyFont="1" applyFill="1" applyBorder="1" applyAlignment="1">
      <alignment horizontal="center" vertical="center"/>
    </xf>
    <xf numFmtId="0" fontId="48" fillId="39" borderId="60" xfId="0" applyNumberFormat="1" applyFont="1" applyFill="1" applyBorder="1" applyAlignment="1">
      <alignment horizontal="center" vertical="center"/>
    </xf>
    <xf numFmtId="0" fontId="47" fillId="39" borderId="90" xfId="0" applyNumberFormat="1" applyFont="1" applyFill="1" applyBorder="1" applyAlignment="1">
      <alignment horizontal="center" vertical="center"/>
    </xf>
    <xf numFmtId="0" fontId="48" fillId="37" borderId="0" xfId="0" applyNumberFormat="1" applyFont="1" applyFill="1" applyBorder="1" applyAlignment="1">
      <alignment horizontal="center" vertical="center"/>
    </xf>
    <xf numFmtId="0" fontId="13" fillId="37" borderId="91" xfId="0" applyNumberFormat="1" applyFont="1" applyFill="1" applyBorder="1" applyAlignment="1">
      <alignment horizontal="center" vertical="center"/>
    </xf>
    <xf numFmtId="0" fontId="15" fillId="37" borderId="91" xfId="0" applyNumberFormat="1" applyFont="1" applyFill="1" applyBorder="1" applyAlignment="1">
      <alignment vertical="center"/>
    </xf>
    <xf numFmtId="0" fontId="15" fillId="37" borderId="92" xfId="0" applyNumberFormat="1" applyFont="1" applyFill="1" applyBorder="1" applyAlignment="1">
      <alignment vertical="center"/>
    </xf>
    <xf numFmtId="0" fontId="16" fillId="37" borderId="91" xfId="0" applyNumberFormat="1" applyFont="1" applyFill="1" applyBorder="1" applyAlignment="1">
      <alignment horizontal="center" vertical="center"/>
    </xf>
    <xf numFmtId="0" fontId="17" fillId="37" borderId="91" xfId="0" applyNumberFormat="1" applyFont="1" applyFill="1" applyBorder="1" applyAlignment="1">
      <alignment horizontal="center" vertical="center"/>
    </xf>
    <xf numFmtId="164" fontId="17" fillId="37" borderId="91" xfId="0" applyNumberFormat="1" applyFont="1" applyFill="1" applyBorder="1" applyAlignment="1">
      <alignment horizontal="center" vertical="center"/>
    </xf>
    <xf numFmtId="0" fontId="18" fillId="37" borderId="69" xfId="0" applyNumberFormat="1" applyFont="1" applyFill="1" applyBorder="1" applyAlignment="1">
      <alignment horizontal="center" vertical="center"/>
    </xf>
    <xf numFmtId="0" fontId="48" fillId="37" borderId="91" xfId="0" applyNumberFormat="1" applyFont="1" applyFill="1" applyBorder="1" applyAlignment="1">
      <alignment horizontal="center" vertical="center"/>
    </xf>
    <xf numFmtId="2" fontId="29" fillId="40" borderId="9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2" fillId="0" borderId="72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/>
    </xf>
    <xf numFmtId="0" fontId="23" fillId="0" borderId="37" xfId="0" applyNumberFormat="1" applyFont="1" applyFill="1" applyBorder="1" applyAlignment="1">
      <alignment horizontal="center" vertical="center"/>
    </xf>
    <xf numFmtId="0" fontId="39" fillId="0" borderId="39" xfId="0" applyNumberFormat="1" applyFont="1" applyFill="1" applyBorder="1" applyAlignment="1">
      <alignment horizontal="center" vertical="center"/>
    </xf>
    <xf numFmtId="2" fontId="23" fillId="0" borderId="39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0" fillId="0" borderId="94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2" fontId="99" fillId="0" borderId="0" xfId="0" applyNumberFormat="1" applyFont="1" applyFill="1" applyBorder="1" applyAlignment="1" applyProtection="1">
      <alignment horizontal="right" vertical="center"/>
      <protection hidden="1"/>
    </xf>
    <xf numFmtId="0" fontId="10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1" fillId="0" borderId="95" xfId="0" applyNumberFormat="1" applyFont="1" applyFill="1" applyBorder="1" applyAlignment="1">
      <alignment horizontal="center" vertical="center"/>
    </xf>
    <xf numFmtId="0" fontId="22" fillId="0" borderId="7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39" fillId="0" borderId="96" xfId="0" applyNumberFormat="1" applyFont="1" applyFill="1" applyBorder="1" applyAlignment="1">
      <alignment horizontal="center" vertical="center"/>
    </xf>
    <xf numFmtId="2" fontId="21" fillId="0" borderId="96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/>
    </xf>
    <xf numFmtId="0" fontId="22" fillId="0" borderId="97" xfId="0" applyNumberFormat="1" applyFont="1" applyFill="1" applyBorder="1" applyAlignment="1">
      <alignment horizontal="center" vertical="center"/>
    </xf>
    <xf numFmtId="0" fontId="23" fillId="0" borderId="98" xfId="0" applyNumberFormat="1" applyFont="1" applyFill="1" applyBorder="1" applyAlignment="1">
      <alignment horizontal="left" vertical="center" wrapText="1"/>
    </xf>
    <xf numFmtId="0" fontId="21" fillId="0" borderId="98" xfId="0" applyNumberFormat="1" applyFont="1" applyFill="1" applyBorder="1" applyAlignment="1">
      <alignment horizontal="center" vertical="center"/>
    </xf>
    <xf numFmtId="2" fontId="2" fillId="0" borderId="98" xfId="0" applyNumberFormat="1" applyFont="1" applyFill="1" applyBorder="1" applyAlignment="1">
      <alignment horizontal="center" vertical="center"/>
    </xf>
    <xf numFmtId="0" fontId="14" fillId="0" borderId="97" xfId="0" applyNumberFormat="1" applyFont="1" applyFill="1" applyBorder="1" applyAlignment="1">
      <alignment vertical="center" wrapText="1"/>
    </xf>
    <xf numFmtId="0" fontId="14" fillId="0" borderId="98" xfId="0" applyNumberFormat="1" applyFont="1" applyFill="1" applyBorder="1" applyAlignment="1">
      <alignment horizontal="center" vertical="center" wrapText="1"/>
    </xf>
    <xf numFmtId="0" fontId="21" fillId="0" borderId="94" xfId="0" applyNumberFormat="1" applyFont="1" applyFill="1" applyBorder="1" applyAlignment="1">
      <alignment horizontal="center" vertical="center"/>
    </xf>
    <xf numFmtId="0" fontId="21" fillId="0" borderId="99" xfId="0" applyNumberFormat="1" applyFont="1" applyFill="1" applyBorder="1" applyAlignment="1">
      <alignment horizontal="center" vertical="center"/>
    </xf>
    <xf numFmtId="0" fontId="22" fillId="0" borderId="71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left" vertical="center" wrapText="1"/>
    </xf>
    <xf numFmtId="0" fontId="21" fillId="0" borderId="31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20" fillId="0" borderId="100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0" fontId="22" fillId="0" borderId="74" xfId="0" applyNumberFormat="1" applyFont="1" applyFill="1" applyBorder="1" applyAlignment="1">
      <alignment horizontal="center" vertical="center"/>
    </xf>
    <xf numFmtId="0" fontId="23" fillId="0" borderId="38" xfId="0" applyNumberFormat="1" applyFont="1" applyFill="1" applyBorder="1" applyAlignment="1">
      <alignment horizontal="left"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39" fillId="0" borderId="38" xfId="0" applyNumberFormat="1" applyFont="1" applyFill="1" applyBorder="1" applyAlignment="1">
      <alignment horizontal="center" vertical="center"/>
    </xf>
    <xf numFmtId="2" fontId="23" fillId="0" borderId="38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vertical="center"/>
    </xf>
    <xf numFmtId="0" fontId="20" fillId="0" borderId="30" xfId="0" applyNumberFormat="1" applyFont="1" applyFill="1" applyBorder="1" applyAlignment="1">
      <alignment vertical="center"/>
    </xf>
    <xf numFmtId="0" fontId="20" fillId="0" borderId="35" xfId="0" applyNumberFormat="1" applyFont="1" applyFill="1" applyBorder="1" applyAlignment="1">
      <alignment vertical="center"/>
    </xf>
    <xf numFmtId="0" fontId="22" fillId="0" borderId="73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horizontal="left" vertical="center"/>
    </xf>
    <xf numFmtId="0" fontId="39" fillId="0" borderId="37" xfId="0" applyNumberFormat="1" applyFont="1" applyFill="1" applyBorder="1" applyAlignment="1">
      <alignment horizontal="center" vertical="center"/>
    </xf>
    <xf numFmtId="2" fontId="23" fillId="0" borderId="37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vertical="center"/>
    </xf>
    <xf numFmtId="0" fontId="100" fillId="0" borderId="0" xfId="0" applyNumberFormat="1" applyFont="1" applyFill="1" applyBorder="1" applyAlignment="1">
      <alignment vertical="center"/>
    </xf>
    <xf numFmtId="2" fontId="100" fillId="0" borderId="0" xfId="0" applyNumberFormat="1" applyFont="1" applyFill="1" applyBorder="1" applyAlignment="1">
      <alignment vertical="center"/>
    </xf>
    <xf numFmtId="0" fontId="23" fillId="7" borderId="62" xfId="0" applyNumberFormat="1" applyFont="1" applyFill="1" applyBorder="1" applyAlignment="1">
      <alignment horizontal="center" vertical="center"/>
    </xf>
    <xf numFmtId="0" fontId="21" fillId="7" borderId="63" xfId="0" applyNumberFormat="1" applyFont="1" applyFill="1" applyBorder="1" applyAlignment="1">
      <alignment horizontal="center" vertical="center"/>
    </xf>
    <xf numFmtId="0" fontId="21" fillId="7" borderId="101" xfId="0" applyNumberFormat="1" applyFont="1" applyFill="1" applyBorder="1" applyAlignment="1">
      <alignment horizontal="center" vertical="center"/>
    </xf>
    <xf numFmtId="0" fontId="21" fillId="7" borderId="64" xfId="0" applyNumberFormat="1" applyFont="1" applyFill="1" applyBorder="1" applyAlignment="1">
      <alignment horizontal="center" vertical="center"/>
    </xf>
    <xf numFmtId="0" fontId="23" fillId="7" borderId="38" xfId="0" applyNumberFormat="1" applyFont="1" applyFill="1" applyBorder="1" applyAlignment="1">
      <alignment horizontal="center" vertical="center"/>
    </xf>
    <xf numFmtId="0" fontId="23" fillId="7" borderId="39" xfId="0" applyNumberFormat="1" applyFont="1" applyFill="1" applyBorder="1" applyAlignment="1">
      <alignment horizontal="center" vertical="center"/>
    </xf>
    <xf numFmtId="0" fontId="23" fillId="7" borderId="37" xfId="0" applyNumberFormat="1" applyFont="1" applyFill="1" applyBorder="1" applyAlignment="1">
      <alignment horizontal="center" vertical="center"/>
    </xf>
    <xf numFmtId="2" fontId="49" fillId="0" borderId="102" xfId="0" applyNumberFormat="1" applyFont="1" applyFill="1" applyBorder="1" applyAlignment="1">
      <alignment horizontal="center" vertical="center"/>
    </xf>
    <xf numFmtId="2" fontId="25" fillId="7" borderId="87" xfId="0" applyNumberFormat="1" applyFont="1" applyFill="1" applyBorder="1" applyAlignment="1">
      <alignment horizontal="center" vertical="center"/>
    </xf>
    <xf numFmtId="2" fontId="49" fillId="33" borderId="103" xfId="0" applyNumberFormat="1" applyFont="1" applyFill="1" applyBorder="1" applyAlignment="1">
      <alignment horizontal="center" vertical="center"/>
    </xf>
    <xf numFmtId="2" fontId="49" fillId="33" borderId="104" xfId="0" applyNumberFormat="1" applyFont="1" applyFill="1" applyBorder="1" applyAlignment="1">
      <alignment horizontal="center" vertical="center"/>
    </xf>
    <xf numFmtId="2" fontId="50" fillId="41" borderId="87" xfId="0" applyNumberFormat="1" applyFont="1" applyFill="1" applyBorder="1" applyAlignment="1">
      <alignment horizontal="center" vertical="center" wrapText="1"/>
    </xf>
    <xf numFmtId="2" fontId="50" fillId="41" borderId="105" xfId="0" applyNumberFormat="1" applyFont="1" applyFill="1" applyBorder="1" applyAlignment="1">
      <alignment horizontal="center" vertical="center" wrapText="1"/>
    </xf>
    <xf numFmtId="2" fontId="50" fillId="41" borderId="106" xfId="0" applyNumberFormat="1" applyFont="1" applyFill="1" applyBorder="1" applyAlignment="1">
      <alignment horizontal="center" vertical="center" wrapText="1"/>
    </xf>
    <xf numFmtId="2" fontId="50" fillId="41" borderId="107" xfId="0" applyNumberFormat="1" applyFont="1" applyFill="1" applyBorder="1" applyAlignment="1">
      <alignment horizontal="center" vertical="center" wrapText="1"/>
    </xf>
    <xf numFmtId="0" fontId="49" fillId="33" borderId="39" xfId="0" applyNumberFormat="1" applyFont="1" applyFill="1" applyBorder="1" applyAlignment="1">
      <alignment horizontal="center" vertical="center"/>
    </xf>
    <xf numFmtId="0" fontId="49" fillId="0" borderId="39" xfId="0" applyNumberFormat="1" applyFont="1" applyFill="1" applyBorder="1" applyAlignment="1">
      <alignment horizontal="center" vertical="center"/>
    </xf>
    <xf numFmtId="0" fontId="49" fillId="0" borderId="96" xfId="0" applyNumberFormat="1" applyFont="1" applyFill="1" applyBorder="1" applyAlignment="1">
      <alignment horizontal="center" vertical="center"/>
    </xf>
    <xf numFmtId="0" fontId="49" fillId="0" borderId="31" xfId="0" applyNumberFormat="1" applyFont="1" applyFill="1" applyBorder="1" applyAlignment="1">
      <alignment horizontal="center" vertical="center"/>
    </xf>
    <xf numFmtId="0" fontId="49" fillId="0" borderId="38" xfId="0" applyNumberFormat="1" applyFont="1" applyFill="1" applyBorder="1" applyAlignment="1">
      <alignment horizontal="center" vertical="center"/>
    </xf>
    <xf numFmtId="0" fontId="49" fillId="33" borderId="37" xfId="0" applyNumberFormat="1" applyFont="1" applyFill="1" applyBorder="1" applyAlignment="1">
      <alignment horizontal="center" vertical="center"/>
    </xf>
    <xf numFmtId="0" fontId="51" fillId="37" borderId="0" xfId="0" applyNumberFormat="1" applyFont="1" applyFill="1" applyBorder="1" applyAlignment="1">
      <alignment horizontal="center" vertical="center"/>
    </xf>
    <xf numFmtId="0" fontId="49" fillId="33" borderId="47" xfId="0" applyNumberFormat="1" applyFont="1" applyFill="1" applyBorder="1" applyAlignment="1">
      <alignment horizontal="center" vertical="center"/>
    </xf>
    <xf numFmtId="0" fontId="49" fillId="33" borderId="38" xfId="0" applyNumberFormat="1" applyFont="1" applyFill="1" applyBorder="1" applyAlignment="1">
      <alignment horizontal="center" vertical="center"/>
    </xf>
    <xf numFmtId="0" fontId="52" fillId="33" borderId="36" xfId="0" applyNumberFormat="1" applyFont="1" applyFill="1" applyBorder="1" applyAlignment="1">
      <alignment horizontal="center" vertical="center"/>
    </xf>
    <xf numFmtId="0" fontId="52" fillId="33" borderId="34" xfId="0" applyNumberFormat="1" applyFont="1" applyFill="1" applyBorder="1" applyAlignment="1">
      <alignment horizontal="center" vertical="center"/>
    </xf>
    <xf numFmtId="0" fontId="54" fillId="0" borderId="65" xfId="0" applyNumberFormat="1" applyFont="1" applyFill="1" applyBorder="1" applyAlignment="1">
      <alignment horizontal="center" vertical="center" wrapText="1"/>
    </xf>
    <xf numFmtId="0" fontId="33" fillId="38" borderId="108" xfId="0" applyNumberFormat="1" applyFont="1" applyFill="1" applyBorder="1" applyAlignment="1">
      <alignment horizontal="center" vertical="center"/>
    </xf>
    <xf numFmtId="0" fontId="34" fillId="41" borderId="108" xfId="0" applyNumberFormat="1" applyFont="1" applyFill="1" applyBorder="1" applyAlignment="1">
      <alignment horizontal="center" vertical="center" wrapText="1"/>
    </xf>
    <xf numFmtId="1" fontId="33" fillId="38" borderId="108" xfId="0" applyNumberFormat="1" applyFont="1" applyFill="1" applyBorder="1" applyAlignment="1">
      <alignment horizontal="center" vertical="center"/>
    </xf>
    <xf numFmtId="0" fontId="2" fillId="42" borderId="0" xfId="0" applyNumberFormat="1" applyFont="1" applyFill="1" applyBorder="1" applyAlignment="1">
      <alignment vertical="center"/>
    </xf>
    <xf numFmtId="0" fontId="23" fillId="42" borderId="39" xfId="0" applyNumberFormat="1" applyFont="1" applyFill="1" applyBorder="1" applyAlignment="1">
      <alignment horizontal="center" vertical="center"/>
    </xf>
    <xf numFmtId="0" fontId="23" fillId="42" borderId="39" xfId="0" applyNumberFormat="1" applyFont="1" applyFill="1" applyBorder="1" applyAlignment="1">
      <alignment horizontal="left" vertical="center"/>
    </xf>
    <xf numFmtId="0" fontId="49" fillId="42" borderId="39" xfId="0" applyNumberFormat="1" applyFont="1" applyFill="1" applyBorder="1" applyAlignment="1">
      <alignment horizontal="center" vertical="center"/>
    </xf>
    <xf numFmtId="0" fontId="39" fillId="42" borderId="39" xfId="0" applyNumberFormat="1" applyFont="1" applyFill="1" applyBorder="1" applyAlignment="1">
      <alignment horizontal="center" vertical="center"/>
    </xf>
    <xf numFmtId="2" fontId="23" fillId="42" borderId="39" xfId="0" applyNumberFormat="1" applyFont="1" applyFill="1" applyBorder="1" applyAlignment="1">
      <alignment horizontal="center" vertical="center"/>
    </xf>
    <xf numFmtId="2" fontId="2" fillId="42" borderId="39" xfId="0" applyNumberFormat="1" applyFont="1" applyFill="1" applyBorder="1" applyAlignment="1">
      <alignment horizontal="center" vertical="center"/>
    </xf>
    <xf numFmtId="0" fontId="20" fillId="42" borderId="35" xfId="0" applyNumberFormat="1" applyFont="1" applyFill="1" applyBorder="1" applyAlignment="1">
      <alignment vertical="center"/>
    </xf>
    <xf numFmtId="0" fontId="20" fillId="42" borderId="17" xfId="0" applyNumberFormat="1" applyFont="1" applyFill="1" applyBorder="1" applyAlignment="1">
      <alignment vertical="center"/>
    </xf>
    <xf numFmtId="0" fontId="20" fillId="43" borderId="57" xfId="0" applyFont="1" applyFill="1" applyBorder="1" applyAlignment="1">
      <alignment vertical="center"/>
    </xf>
    <xf numFmtId="2" fontId="99" fillId="43" borderId="0" xfId="0" applyNumberFormat="1" applyFont="1" applyFill="1" applyBorder="1" applyAlignment="1" applyProtection="1">
      <alignment horizontal="right" vertical="center"/>
      <protection hidden="1"/>
    </xf>
    <xf numFmtId="0" fontId="100" fillId="43" borderId="0" xfId="0" applyNumberFormat="1" applyFont="1" applyFill="1" applyAlignment="1">
      <alignment vertical="center"/>
    </xf>
    <xf numFmtId="0" fontId="2" fillId="43" borderId="0" xfId="0" applyNumberFormat="1" applyFont="1" applyFill="1" applyAlignment="1">
      <alignment vertical="center"/>
    </xf>
    <xf numFmtId="0" fontId="5" fillId="33" borderId="0" xfId="0" applyNumberFormat="1" applyFont="1" applyFill="1" applyBorder="1" applyAlignment="1">
      <alignment horizontal="center" vertical="center"/>
    </xf>
    <xf numFmtId="0" fontId="40" fillId="33" borderId="109" xfId="0" applyNumberFormat="1" applyFont="1" applyFill="1" applyBorder="1" applyAlignment="1">
      <alignment horizontal="center" vertical="center" wrapText="1"/>
    </xf>
    <xf numFmtId="0" fontId="40" fillId="33" borderId="110" xfId="0" applyNumberFormat="1" applyFont="1" applyFill="1" applyBorder="1" applyAlignment="1">
      <alignment horizontal="center" vertical="center" wrapText="1"/>
    </xf>
    <xf numFmtId="0" fontId="56" fillId="33" borderId="111" xfId="0" applyNumberFormat="1" applyFont="1" applyFill="1" applyBorder="1" applyAlignment="1">
      <alignment horizontal="right" vertical="center"/>
    </xf>
    <xf numFmtId="0" fontId="56" fillId="33" borderId="112" xfId="0" applyNumberFormat="1" applyFont="1" applyFill="1" applyBorder="1" applyAlignment="1">
      <alignment horizontal="right" vertical="center"/>
    </xf>
    <xf numFmtId="0" fontId="56" fillId="33" borderId="113" xfId="0" applyNumberFormat="1" applyFont="1" applyFill="1" applyBorder="1" applyAlignment="1">
      <alignment horizontal="right" vertical="center"/>
    </xf>
    <xf numFmtId="0" fontId="3" fillId="33" borderId="114" xfId="0" applyNumberFormat="1" applyFont="1" applyFill="1" applyBorder="1" applyAlignment="1">
      <alignment horizontal="center" vertical="center"/>
    </xf>
    <xf numFmtId="0" fontId="3" fillId="33" borderId="115" xfId="0" applyNumberFormat="1" applyFont="1" applyFill="1" applyBorder="1" applyAlignment="1">
      <alignment horizontal="center" vertical="center"/>
    </xf>
    <xf numFmtId="1" fontId="55" fillId="33" borderId="116" xfId="0" applyNumberFormat="1" applyFont="1" applyFill="1" applyBorder="1" applyAlignment="1">
      <alignment horizontal="right" vertical="center"/>
    </xf>
    <xf numFmtId="1" fontId="55" fillId="33" borderId="34" xfId="0" applyNumberFormat="1" applyFont="1" applyFill="1" applyBorder="1" applyAlignment="1">
      <alignment horizontal="right" vertical="center"/>
    </xf>
    <xf numFmtId="1" fontId="55" fillId="33" borderId="117" xfId="0" applyNumberFormat="1" applyFont="1" applyFill="1" applyBorder="1" applyAlignment="1">
      <alignment horizontal="right" vertical="center"/>
    </xf>
    <xf numFmtId="0" fontId="32" fillId="38" borderId="85" xfId="0" applyNumberFormat="1" applyFont="1" applyFill="1" applyBorder="1" applyAlignment="1">
      <alignment horizontal="center" vertical="center"/>
    </xf>
    <xf numFmtId="0" fontId="32" fillId="38" borderId="84" xfId="0" applyNumberFormat="1" applyFont="1" applyFill="1" applyBorder="1" applyAlignment="1">
      <alignment horizontal="center" vertical="center"/>
    </xf>
    <xf numFmtId="0" fontId="32" fillId="38" borderId="83" xfId="0" applyNumberFormat="1" applyFont="1" applyFill="1" applyBorder="1" applyAlignment="1">
      <alignment horizontal="center" vertical="center"/>
    </xf>
    <xf numFmtId="0" fontId="32" fillId="38" borderId="68" xfId="0" applyNumberFormat="1" applyFont="1" applyFill="1" applyBorder="1" applyAlignment="1">
      <alignment horizontal="center" vertical="center"/>
    </xf>
    <xf numFmtId="14" fontId="30" fillId="33" borderId="71" xfId="0" applyNumberFormat="1" applyFont="1" applyFill="1" applyBorder="1" applyAlignment="1">
      <alignment horizontal="left" vertical="center"/>
    </xf>
    <xf numFmtId="0" fontId="30" fillId="33" borderId="88" xfId="0" applyNumberFormat="1" applyFont="1" applyFill="1" applyBorder="1" applyAlignment="1">
      <alignment horizontal="left" vertical="center"/>
    </xf>
    <xf numFmtId="0" fontId="31" fillId="33" borderId="118" xfId="0" applyNumberFormat="1" applyFont="1" applyFill="1" applyBorder="1" applyAlignment="1">
      <alignment horizontal="left" vertical="center"/>
    </xf>
    <xf numFmtId="0" fontId="31" fillId="33" borderId="88" xfId="0" applyNumberFormat="1" applyFont="1" applyFill="1" applyBorder="1" applyAlignment="1">
      <alignment horizontal="left" vertical="center"/>
    </xf>
    <xf numFmtId="0" fontId="53" fillId="33" borderId="85" xfId="0" applyNumberFormat="1" applyFont="1" applyFill="1" applyBorder="1" applyAlignment="1">
      <alignment horizontal="center" vertical="center"/>
    </xf>
    <xf numFmtId="0" fontId="53" fillId="33" borderId="86" xfId="0" applyNumberFormat="1" applyFont="1" applyFill="1" applyBorder="1" applyAlignment="1">
      <alignment horizontal="center" vertical="center"/>
    </xf>
    <xf numFmtId="0" fontId="53" fillId="33" borderId="84" xfId="0" applyNumberFormat="1" applyFont="1" applyFill="1" applyBorder="1" applyAlignment="1">
      <alignment horizontal="center" vertical="center"/>
    </xf>
    <xf numFmtId="0" fontId="53" fillId="33" borderId="8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3" fillId="33" borderId="67" xfId="0" applyNumberFormat="1" applyFont="1" applyFill="1" applyBorder="1" applyAlignment="1">
      <alignment horizontal="center" vertical="center"/>
    </xf>
    <xf numFmtId="0" fontId="53" fillId="33" borderId="83" xfId="0" applyNumberFormat="1" applyFont="1" applyFill="1" applyBorder="1" applyAlignment="1">
      <alignment horizontal="center" vertical="center"/>
    </xf>
    <xf numFmtId="0" fontId="53" fillId="33" borderId="81" xfId="0" applyNumberFormat="1" applyFont="1" applyFill="1" applyBorder="1" applyAlignment="1">
      <alignment horizontal="center" vertical="center"/>
    </xf>
    <xf numFmtId="0" fontId="53" fillId="33" borderId="68" xfId="0" applyNumberFormat="1" applyFont="1" applyFill="1" applyBorder="1" applyAlignment="1">
      <alignment horizontal="center" vertical="center"/>
    </xf>
    <xf numFmtId="0" fontId="38" fillId="41" borderId="85" xfId="0" applyNumberFormat="1" applyFont="1" applyFill="1" applyBorder="1" applyAlignment="1">
      <alignment horizontal="center" vertical="center" wrapText="1"/>
    </xf>
    <xf numFmtId="0" fontId="38" fillId="41" borderId="86" xfId="0" applyNumberFormat="1" applyFont="1" applyFill="1" applyBorder="1" applyAlignment="1">
      <alignment horizontal="center" vertical="center" wrapText="1"/>
    </xf>
    <xf numFmtId="0" fontId="38" fillId="41" borderId="84" xfId="0" applyNumberFormat="1" applyFont="1" applyFill="1" applyBorder="1" applyAlignment="1">
      <alignment horizontal="center" vertical="center" wrapText="1"/>
    </xf>
    <xf numFmtId="0" fontId="38" fillId="41" borderId="83" xfId="0" applyNumberFormat="1" applyFont="1" applyFill="1" applyBorder="1" applyAlignment="1">
      <alignment horizontal="center" vertical="center" wrapText="1"/>
    </xf>
    <xf numFmtId="0" fontId="38" fillId="41" borderId="81" xfId="0" applyNumberFormat="1" applyFont="1" applyFill="1" applyBorder="1" applyAlignment="1">
      <alignment horizontal="center" vertical="center" wrapText="1"/>
    </xf>
    <xf numFmtId="0" fontId="38" fillId="41" borderId="68" xfId="0" applyNumberFormat="1" applyFont="1" applyFill="1" applyBorder="1" applyAlignment="1">
      <alignment horizontal="center" vertical="center" wrapText="1"/>
    </xf>
    <xf numFmtId="0" fontId="6" fillId="33" borderId="119" xfId="0" applyNumberFormat="1" applyFont="1" applyFill="1" applyBorder="1" applyAlignment="1">
      <alignment horizontal="center" vertical="center" wrapText="1"/>
    </xf>
    <xf numFmtId="0" fontId="6" fillId="33" borderId="120" xfId="0" applyNumberFormat="1" applyFont="1" applyFill="1" applyBorder="1" applyAlignment="1">
      <alignment horizontal="center" vertical="center" wrapText="1"/>
    </xf>
    <xf numFmtId="0" fontId="9" fillId="33" borderId="121" xfId="0" applyNumberFormat="1" applyFont="1" applyFill="1" applyBorder="1" applyAlignment="1">
      <alignment horizontal="center" vertical="center"/>
    </xf>
    <xf numFmtId="0" fontId="9" fillId="33" borderId="61" xfId="0" applyNumberFormat="1" applyFont="1" applyFill="1" applyBorder="1" applyAlignment="1">
      <alignment horizontal="center" vertical="center"/>
    </xf>
    <xf numFmtId="0" fontId="9" fillId="33" borderId="96" xfId="0" applyNumberFormat="1" applyFont="1" applyFill="1" applyBorder="1" applyAlignment="1">
      <alignment horizontal="center" vertical="center"/>
    </xf>
    <xf numFmtId="0" fontId="47" fillId="39" borderId="122" xfId="0" applyNumberFormat="1" applyFont="1" applyFill="1" applyBorder="1" applyAlignment="1">
      <alignment horizontal="right" vertical="center"/>
    </xf>
    <xf numFmtId="0" fontId="47" fillId="39" borderId="123" xfId="0" applyNumberFormat="1" applyFont="1" applyFill="1" applyBorder="1" applyAlignment="1">
      <alignment horizontal="right" vertical="center"/>
    </xf>
    <xf numFmtId="0" fontId="47" fillId="39" borderId="124" xfId="0" applyNumberFormat="1" applyFont="1" applyFill="1" applyBorder="1" applyAlignment="1">
      <alignment horizontal="right" vertical="center"/>
    </xf>
    <xf numFmtId="0" fontId="38" fillId="40" borderId="118" xfId="0" applyNumberFormat="1" applyFont="1" applyFill="1" applyBorder="1" applyAlignment="1">
      <alignment horizontal="right" vertical="center" wrapText="1"/>
    </xf>
    <xf numFmtId="0" fontId="38" fillId="40" borderId="125" xfId="0" applyNumberFormat="1" applyFont="1" applyFill="1" applyBorder="1" applyAlignment="1">
      <alignment horizontal="right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0" fillId="39" borderId="126" xfId="0" applyNumberFormat="1" applyFont="1" applyFill="1" applyBorder="1" applyAlignment="1">
      <alignment horizontal="left" vertical="center"/>
    </xf>
    <xf numFmtId="0" fontId="27" fillId="35" borderId="127" xfId="0" applyNumberFormat="1" applyFont="1" applyFill="1" applyBorder="1" applyAlignment="1">
      <alignment horizontal="right" vertical="center"/>
    </xf>
    <xf numFmtId="0" fontId="27" fillId="35" borderId="128" xfId="0" applyNumberFormat="1" applyFont="1" applyFill="1" applyBorder="1" applyAlignment="1">
      <alignment horizontal="right" vertical="center"/>
    </xf>
    <xf numFmtId="1" fontId="55" fillId="33" borderId="129" xfId="0" applyNumberFormat="1" applyFont="1" applyFill="1" applyBorder="1" applyAlignment="1">
      <alignment horizontal="right" vertical="center"/>
    </xf>
    <xf numFmtId="1" fontId="55" fillId="33" borderId="130" xfId="0" applyNumberFormat="1" applyFont="1" applyFill="1" applyBorder="1" applyAlignment="1">
      <alignment horizontal="right" vertical="center"/>
    </xf>
    <xf numFmtId="1" fontId="55" fillId="33" borderId="131" xfId="0" applyNumberFormat="1" applyFont="1" applyFill="1" applyBorder="1" applyAlignment="1">
      <alignment horizontal="right" vertical="center"/>
    </xf>
    <xf numFmtId="0" fontId="23" fillId="38" borderId="132" xfId="0" applyNumberFormat="1" applyFont="1" applyFill="1" applyBorder="1" applyAlignment="1">
      <alignment horizontal="center" vertical="center"/>
    </xf>
    <xf numFmtId="0" fontId="23" fillId="38" borderId="126" xfId="0" applyNumberFormat="1" applyFont="1" applyFill="1" applyBorder="1" applyAlignment="1">
      <alignment horizontal="center" vertical="center"/>
    </xf>
    <xf numFmtId="0" fontId="23" fillId="38" borderId="107" xfId="0" applyNumberFormat="1" applyFont="1" applyFill="1" applyBorder="1" applyAlignment="1">
      <alignment horizontal="center" vertical="center"/>
    </xf>
    <xf numFmtId="0" fontId="10" fillId="39" borderId="132" xfId="0" applyNumberFormat="1" applyFont="1" applyFill="1" applyBorder="1" applyAlignment="1">
      <alignment horizontal="left" vertical="center"/>
    </xf>
    <xf numFmtId="0" fontId="10" fillId="39" borderId="107" xfId="0" applyNumberFormat="1" applyFont="1" applyFill="1" applyBorder="1" applyAlignment="1">
      <alignment horizontal="left" vertical="center"/>
    </xf>
    <xf numFmtId="0" fontId="27" fillId="35" borderId="97" xfId="0" applyNumberFormat="1" applyFont="1" applyFill="1" applyBorder="1" applyAlignment="1">
      <alignment horizontal="right" vertical="center"/>
    </xf>
    <xf numFmtId="0" fontId="27" fillId="35" borderId="101" xfId="0" applyNumberFormat="1" applyFont="1" applyFill="1" applyBorder="1" applyAlignment="1">
      <alignment horizontal="right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85" xfId="0" applyNumberFormat="1" applyFont="1" applyFill="1" applyBorder="1" applyAlignment="1">
      <alignment horizontal="left" vertical="center"/>
    </xf>
    <xf numFmtId="0" fontId="4" fillId="0" borderId="86" xfId="0" applyNumberFormat="1" applyFont="1" applyFill="1" applyBorder="1" applyAlignment="1">
      <alignment horizontal="left" vertical="center"/>
    </xf>
    <xf numFmtId="0" fontId="4" fillId="0" borderId="84" xfId="0" applyNumberFormat="1" applyFont="1" applyFill="1" applyBorder="1" applyAlignment="1">
      <alignment horizontal="left" vertical="center"/>
    </xf>
    <xf numFmtId="0" fontId="28" fillId="44" borderId="85" xfId="0" applyNumberFormat="1" applyFont="1" applyFill="1" applyBorder="1" applyAlignment="1">
      <alignment horizontal="right" vertical="center" wrapText="1"/>
    </xf>
    <xf numFmtId="0" fontId="28" fillId="44" borderId="86" xfId="0" applyNumberFormat="1" applyFont="1" applyFill="1" applyBorder="1" applyAlignment="1">
      <alignment horizontal="right" vertical="center" wrapText="1"/>
    </xf>
    <xf numFmtId="0" fontId="28" fillId="44" borderId="83" xfId="0" applyNumberFormat="1" applyFont="1" applyFill="1" applyBorder="1" applyAlignment="1">
      <alignment horizontal="right" vertical="center" wrapText="1"/>
    </xf>
    <xf numFmtId="0" fontId="28" fillId="44" borderId="81" xfId="0" applyNumberFormat="1" applyFont="1" applyFill="1" applyBorder="1" applyAlignment="1">
      <alignment horizontal="right" vertical="center" wrapText="1"/>
    </xf>
    <xf numFmtId="2" fontId="29" fillId="44" borderId="86" xfId="0" applyNumberFormat="1" applyFont="1" applyFill="1" applyBorder="1" applyAlignment="1">
      <alignment horizontal="center" vertical="center" wrapText="1"/>
    </xf>
    <xf numFmtId="2" fontId="29" fillId="44" borderId="81" xfId="0" applyNumberFormat="1" applyFont="1" applyFill="1" applyBorder="1" applyAlignment="1">
      <alignment horizontal="center" vertical="center" wrapText="1"/>
    </xf>
    <xf numFmtId="0" fontId="101" fillId="44" borderId="86" xfId="0" applyNumberFormat="1" applyFont="1" applyFill="1" applyBorder="1" applyAlignment="1">
      <alignment horizontal="left" vertical="center"/>
    </xf>
    <xf numFmtId="0" fontId="101" fillId="44" borderId="84" xfId="0" applyNumberFormat="1" applyFont="1" applyFill="1" applyBorder="1" applyAlignment="1">
      <alignment horizontal="left" vertical="center"/>
    </xf>
    <xf numFmtId="0" fontId="101" fillId="44" borderId="81" xfId="0" applyNumberFormat="1" applyFont="1" applyFill="1" applyBorder="1" applyAlignment="1">
      <alignment horizontal="left" vertical="center"/>
    </xf>
    <xf numFmtId="0" fontId="101" fillId="44" borderId="68" xfId="0" applyNumberFormat="1" applyFont="1" applyFill="1" applyBorder="1" applyAlignment="1">
      <alignment horizontal="left" vertical="center"/>
    </xf>
    <xf numFmtId="0" fontId="27" fillId="35" borderId="96" xfId="0" applyNumberFormat="1" applyFont="1" applyFill="1" applyBorder="1" applyAlignment="1">
      <alignment horizontal="right" vertical="center"/>
    </xf>
    <xf numFmtId="0" fontId="27" fillId="35" borderId="89" xfId="0" applyNumberFormat="1" applyFont="1" applyFill="1" applyBorder="1" applyAlignment="1">
      <alignment horizontal="right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7" fillId="45" borderId="85" xfId="0" applyNumberFormat="1" applyFont="1" applyFill="1" applyBorder="1" applyAlignment="1">
      <alignment horizontal="center" vertical="center" wrapText="1"/>
    </xf>
    <xf numFmtId="0" fontId="47" fillId="45" borderId="86" xfId="0" applyNumberFormat="1" applyFont="1" applyFill="1" applyBorder="1" applyAlignment="1">
      <alignment horizontal="center" vertical="center" wrapText="1"/>
    </xf>
    <xf numFmtId="0" fontId="47" fillId="45" borderId="84" xfId="0" applyNumberFormat="1" applyFont="1" applyFill="1" applyBorder="1" applyAlignment="1">
      <alignment horizontal="center" vertical="center" wrapText="1"/>
    </xf>
    <xf numFmtId="0" fontId="3" fillId="38" borderId="85" xfId="0" applyNumberFormat="1" applyFont="1" applyFill="1" applyBorder="1" applyAlignment="1">
      <alignment horizontal="center" vertical="center" wrapText="1"/>
    </xf>
    <xf numFmtId="0" fontId="3" fillId="38" borderId="86" xfId="0" applyNumberFormat="1" applyFont="1" applyFill="1" applyBorder="1" applyAlignment="1">
      <alignment horizontal="center" vertical="center" wrapText="1"/>
    </xf>
    <xf numFmtId="0" fontId="3" fillId="38" borderId="84" xfId="0" applyNumberFormat="1" applyFont="1" applyFill="1" applyBorder="1" applyAlignment="1">
      <alignment horizontal="center" vertical="center" wrapText="1"/>
    </xf>
    <xf numFmtId="0" fontId="3" fillId="38" borderId="80" xfId="0" applyNumberFormat="1" applyFont="1" applyFill="1" applyBorder="1" applyAlignment="1">
      <alignment horizontal="center" vertical="center" wrapText="1"/>
    </xf>
    <xf numFmtId="0" fontId="3" fillId="38" borderId="0" xfId="0" applyNumberFormat="1" applyFont="1" applyFill="1" applyBorder="1" applyAlignment="1">
      <alignment horizontal="center" vertical="center" wrapText="1"/>
    </xf>
    <xf numFmtId="0" fontId="3" fillId="38" borderId="67" xfId="0" applyNumberFormat="1" applyFont="1" applyFill="1" applyBorder="1" applyAlignment="1">
      <alignment horizontal="center" vertical="center" wrapText="1"/>
    </xf>
    <xf numFmtId="0" fontId="13" fillId="37" borderId="93" xfId="0" applyNumberFormat="1" applyFont="1" applyFill="1" applyBorder="1" applyAlignment="1">
      <alignment horizontal="center" vertical="center"/>
    </xf>
    <xf numFmtId="0" fontId="21" fillId="0" borderId="133" xfId="0" applyNumberFormat="1" applyFont="1" applyFill="1" applyBorder="1" applyAlignment="1">
      <alignment horizontal="center" vertical="center"/>
    </xf>
    <xf numFmtId="0" fontId="23" fillId="33" borderId="134" xfId="0" applyNumberFormat="1" applyFont="1" applyFill="1" applyBorder="1" applyAlignment="1">
      <alignment horizontal="center" vertical="center"/>
    </xf>
    <xf numFmtId="0" fontId="23" fillId="33" borderId="134" xfId="0" applyNumberFormat="1" applyFont="1" applyFill="1" applyBorder="1" applyAlignment="1">
      <alignment horizontal="left" vertical="center"/>
    </xf>
    <xf numFmtId="0" fontId="23" fillId="35" borderId="134" xfId="0" applyNumberFormat="1" applyFont="1" applyFill="1" applyBorder="1" applyAlignment="1">
      <alignment horizontal="center" vertical="center"/>
    </xf>
    <xf numFmtId="0" fontId="49" fillId="33" borderId="134" xfId="0" applyNumberFormat="1" applyFont="1" applyFill="1" applyBorder="1" applyAlignment="1">
      <alignment horizontal="center" vertical="center"/>
    </xf>
    <xf numFmtId="0" fontId="39" fillId="33" borderId="134" xfId="0" applyNumberFormat="1" applyFont="1" applyFill="1" applyBorder="1" applyAlignment="1">
      <alignment horizontal="center" vertical="center"/>
    </xf>
    <xf numFmtId="2" fontId="23" fillId="33" borderId="134" xfId="0" applyNumberFormat="1" applyFont="1" applyFill="1" applyBorder="1" applyAlignment="1">
      <alignment horizontal="center" vertical="center"/>
    </xf>
    <xf numFmtId="2" fontId="2" fillId="33" borderId="134" xfId="0" applyNumberFormat="1" applyFont="1" applyFill="1" applyBorder="1" applyAlignment="1">
      <alignment horizontal="center" vertical="center"/>
    </xf>
    <xf numFmtId="0" fontId="23" fillId="33" borderId="62" xfId="0" applyNumberFormat="1" applyFont="1" applyFill="1" applyBorder="1" applyAlignment="1">
      <alignment horizontal="center" vertical="center"/>
    </xf>
    <xf numFmtId="0" fontId="23" fillId="33" borderId="135" xfId="0" applyNumberFormat="1" applyFont="1" applyFill="1" applyBorder="1" applyAlignment="1">
      <alignment horizontal="center" vertical="center"/>
    </xf>
    <xf numFmtId="0" fontId="23" fillId="33" borderId="85" xfId="0" applyNumberFormat="1" applyFont="1" applyFill="1" applyBorder="1" applyAlignment="1">
      <alignment horizontal="center" vertical="center"/>
    </xf>
    <xf numFmtId="0" fontId="23" fillId="42" borderId="62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23" fillId="33" borderId="84" xfId="0" applyNumberFormat="1" applyFont="1" applyFill="1" applyBorder="1" applyAlignment="1">
      <alignment horizontal="center" vertical="center"/>
    </xf>
    <xf numFmtId="0" fontId="23" fillId="33" borderId="72" xfId="0" applyNumberFormat="1" applyFont="1" applyFill="1" applyBorder="1" applyAlignment="1">
      <alignment horizontal="center" vertical="center"/>
    </xf>
    <xf numFmtId="0" fontId="23" fillId="42" borderId="72" xfId="0" applyNumberFormat="1" applyFont="1" applyFill="1" applyBorder="1" applyAlignment="1">
      <alignment horizontal="center" vertical="center"/>
    </xf>
    <xf numFmtId="0" fontId="23" fillId="0" borderId="72" xfId="0" applyNumberFormat="1" applyFont="1" applyFill="1" applyBorder="1" applyAlignment="1">
      <alignment horizontal="center" vertical="center"/>
    </xf>
    <xf numFmtId="0" fontId="23" fillId="33" borderId="136" xfId="0" applyNumberFormat="1" applyFont="1" applyFill="1" applyBorder="1" applyAlignment="1">
      <alignment horizontal="center" vertical="center"/>
    </xf>
    <xf numFmtId="0" fontId="22" fillId="33" borderId="47" xfId="0" applyNumberFormat="1" applyFont="1" applyFill="1" applyBorder="1" applyAlignment="1">
      <alignment horizontal="center" vertical="center"/>
    </xf>
    <xf numFmtId="0" fontId="22" fillId="33" borderId="39" xfId="0" applyNumberFormat="1" applyFont="1" applyFill="1" applyBorder="1" applyAlignment="1">
      <alignment horizontal="center" vertical="center"/>
    </xf>
    <xf numFmtId="0" fontId="22" fillId="42" borderId="39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0" fontId="22" fillId="33" borderId="134" xfId="0" applyNumberFormat="1" applyFont="1" applyFill="1" applyBorder="1" applyAlignment="1">
      <alignment horizontal="center" vertical="center"/>
    </xf>
    <xf numFmtId="0" fontId="22" fillId="33" borderId="37" xfId="0" applyNumberFormat="1" applyFont="1" applyFill="1" applyBorder="1" applyAlignment="1">
      <alignment horizontal="center" vertical="center"/>
    </xf>
    <xf numFmtId="0" fontId="23" fillId="33" borderId="137" xfId="0" applyNumberFormat="1" applyFont="1" applyFill="1" applyBorder="1" applyAlignment="1">
      <alignment horizontal="center" vertical="center"/>
    </xf>
    <xf numFmtId="0" fontId="23" fillId="33" borderId="7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E7038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2D050"/>
      <rgbColor rgb="00FFCC00"/>
      <rgbColor rgb="00FF530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2</xdr:row>
      <xdr:rowOff>190500</xdr:rowOff>
    </xdr:from>
    <xdr:to>
      <xdr:col>13</xdr:col>
      <xdr:colOff>609600</xdr:colOff>
      <xdr:row>5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5191125" y="676275"/>
          <a:ext cx="14144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600" tIns="12600" rIns="12600" bIns="12600"/>
        <a:p>
          <a:pPr algn="ctr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PEDIDO GRUPO CON IVA</a:t>
          </a:r>
        </a:p>
      </xdr:txBody>
    </xdr:sp>
    <xdr:clientData/>
  </xdr:twoCellAnchor>
  <xdr:twoCellAnchor>
    <xdr:from>
      <xdr:col>10</xdr:col>
      <xdr:colOff>1314450</xdr:colOff>
      <xdr:row>0</xdr:row>
      <xdr:rowOff>66675</xdr:rowOff>
    </xdr:from>
    <xdr:to>
      <xdr:col>12</xdr:col>
      <xdr:colOff>628650</xdr:colOff>
      <xdr:row>8</xdr:row>
      <xdr:rowOff>19050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82950" y="66675"/>
          <a:ext cx="201930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spain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="70" zoomScaleNormal="70" zoomScalePageLayoutView="0" workbookViewId="0" topLeftCell="A47">
      <selection activeCell="I50" sqref="I50"/>
    </sheetView>
  </sheetViews>
  <sheetFormatPr defaultColWidth="10.296875" defaultRowHeight="19.5" customHeight="1"/>
  <cols>
    <col min="1" max="1" width="1.8984375" style="33" customWidth="1"/>
    <col min="2" max="2" width="5.19921875" style="1" customWidth="1"/>
    <col min="3" max="3" width="11" style="1" customWidth="1"/>
    <col min="4" max="4" width="44.69921875" style="1" customWidth="1"/>
    <col min="5" max="5" width="20.3984375" style="1" customWidth="1"/>
    <col min="6" max="6" width="14" style="1" customWidth="1"/>
    <col min="7" max="16" width="14.19921875" style="1" customWidth="1"/>
    <col min="17" max="17" width="18.3984375" style="1" customWidth="1"/>
    <col min="18" max="18" width="13.09765625" style="1" customWidth="1"/>
    <col min="19" max="19" width="20.3984375" style="1" customWidth="1"/>
    <col min="20" max="20" width="7.8984375" style="1" customWidth="1"/>
    <col min="21" max="23" width="0" style="1" hidden="1" customWidth="1"/>
    <col min="24" max="24" width="6.3984375" style="1" hidden="1" customWidth="1"/>
    <col min="25" max="25" width="11.8984375" style="233" customWidth="1"/>
    <col min="26" max="26" width="10.19921875" style="192" customWidth="1"/>
    <col min="27" max="16384" width="10.19921875" style="1" customWidth="1"/>
  </cols>
  <sheetData>
    <row r="1" spans="1:24" ht="12.75" customHeight="1" thickBo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32"/>
      <c r="V1" s="2"/>
      <c r="W1" s="2"/>
      <c r="X1" s="31"/>
    </row>
    <row r="2" spans="1:24" ht="25.5" customHeight="1">
      <c r="A2" s="94"/>
      <c r="B2" s="158"/>
      <c r="C2" s="161" t="s">
        <v>248</v>
      </c>
      <c r="D2" s="155"/>
      <c r="E2" s="125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30"/>
      <c r="S2" s="130"/>
      <c r="T2" s="130"/>
      <c r="U2" s="32"/>
      <c r="V2" s="2"/>
      <c r="W2" s="2"/>
      <c r="X2" s="31"/>
    </row>
    <row r="3" spans="1:24" ht="15.75" customHeight="1">
      <c r="A3" s="94"/>
      <c r="B3" s="145"/>
      <c r="C3" s="125" t="s">
        <v>296</v>
      </c>
      <c r="D3" s="127"/>
      <c r="E3" s="12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30"/>
      <c r="S3" s="130"/>
      <c r="T3" s="130"/>
      <c r="U3" s="32"/>
      <c r="V3" s="2"/>
      <c r="W3" s="2"/>
      <c r="X3" s="31"/>
    </row>
    <row r="4" spans="1:24" ht="15.75" customHeight="1">
      <c r="A4" s="94"/>
      <c r="B4" s="145"/>
      <c r="C4" s="125" t="s">
        <v>297</v>
      </c>
      <c r="D4" s="127"/>
      <c r="E4" s="125"/>
      <c r="F4" s="94"/>
      <c r="G4" s="94"/>
      <c r="H4" s="94"/>
      <c r="I4" s="94"/>
      <c r="J4" s="94"/>
      <c r="K4" s="94"/>
      <c r="L4" s="94"/>
      <c r="M4" s="94"/>
      <c r="N4" s="94"/>
      <c r="O4" s="278"/>
      <c r="P4" s="278"/>
      <c r="Q4" s="94"/>
      <c r="R4" s="94"/>
      <c r="S4" s="94"/>
      <c r="T4" s="94"/>
      <c r="U4" s="32"/>
      <c r="V4" s="2"/>
      <c r="W4" s="2"/>
      <c r="X4" s="31"/>
    </row>
    <row r="5" spans="1:24" ht="15.75" customHeight="1">
      <c r="A5" s="94"/>
      <c r="B5" s="145"/>
      <c r="C5" s="126" t="s">
        <v>259</v>
      </c>
      <c r="D5" s="156"/>
      <c r="E5" s="94"/>
      <c r="F5" s="94"/>
      <c r="G5" s="94"/>
      <c r="H5" s="94"/>
      <c r="I5" s="94"/>
      <c r="J5" s="94"/>
      <c r="K5" s="94"/>
      <c r="L5" s="94"/>
      <c r="M5" s="94"/>
      <c r="N5" s="94"/>
      <c r="O5" s="278"/>
      <c r="P5" s="278"/>
      <c r="Q5" s="94"/>
      <c r="R5" s="94"/>
      <c r="S5" s="94"/>
      <c r="T5" s="94"/>
      <c r="U5" s="32"/>
      <c r="V5" s="2"/>
      <c r="W5" s="2"/>
      <c r="X5" s="31"/>
    </row>
    <row r="6" spans="1:24" ht="15.75" customHeight="1" thickBot="1">
      <c r="A6" s="94"/>
      <c r="B6" s="159"/>
      <c r="C6" s="160" t="s">
        <v>260</v>
      </c>
      <c r="D6" s="157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32"/>
      <c r="V6" s="2"/>
      <c r="W6" s="2"/>
      <c r="X6" s="31"/>
    </row>
    <row r="7" spans="1:24" ht="15.75" customHeight="1">
      <c r="A7" s="94"/>
      <c r="B7" s="126"/>
      <c r="C7" s="126"/>
      <c r="D7" s="12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31"/>
      <c r="Q7" s="94"/>
      <c r="R7" s="94"/>
      <c r="S7" s="94"/>
      <c r="T7" s="94"/>
      <c r="U7" s="32"/>
      <c r="V7" s="2"/>
      <c r="W7" s="2"/>
      <c r="X7" s="31"/>
    </row>
    <row r="8" spans="1:24" ht="13.5" customHeight="1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32"/>
      <c r="V8" s="2"/>
      <c r="W8" s="2"/>
      <c r="X8" s="31"/>
    </row>
    <row r="9" spans="1:24" ht="60.75" customHeight="1" thickBot="1">
      <c r="A9" s="94"/>
      <c r="B9" s="289" t="s">
        <v>245</v>
      </c>
      <c r="C9" s="290"/>
      <c r="D9" s="295"/>
      <c r="E9" s="279" t="s">
        <v>244</v>
      </c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80"/>
      <c r="Q9" s="262" t="s">
        <v>220</v>
      </c>
      <c r="R9" s="281"/>
      <c r="S9" s="282"/>
      <c r="T9" s="283"/>
      <c r="U9" s="32"/>
      <c r="V9" s="2"/>
      <c r="W9" s="2"/>
      <c r="X9" s="31"/>
    </row>
    <row r="10" spans="1:24" ht="51.75" customHeight="1" thickBot="1">
      <c r="A10" s="94"/>
      <c r="B10" s="291"/>
      <c r="C10" s="292"/>
      <c r="D10" s="296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  <c r="Q10" s="263" t="s">
        <v>221</v>
      </c>
      <c r="R10" s="286"/>
      <c r="S10" s="287"/>
      <c r="T10" s="288"/>
      <c r="U10" s="32"/>
      <c r="V10" s="2"/>
      <c r="W10" s="2"/>
      <c r="X10" s="31"/>
    </row>
    <row r="11" spans="1:24" ht="48" customHeight="1" thickBot="1">
      <c r="A11" s="94"/>
      <c r="B11" s="289" t="s">
        <v>223</v>
      </c>
      <c r="C11" s="290"/>
      <c r="D11" s="293"/>
      <c r="E11" s="284" t="s">
        <v>242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Q11" s="263" t="s">
        <v>261</v>
      </c>
      <c r="R11" s="286"/>
      <c r="S11" s="287"/>
      <c r="T11" s="288"/>
      <c r="U11" s="32"/>
      <c r="V11" s="2"/>
      <c r="W11" s="2"/>
      <c r="X11" s="31"/>
    </row>
    <row r="12" spans="1:24" ht="25.5" customHeight="1" thickBot="1">
      <c r="A12" s="94"/>
      <c r="B12" s="291"/>
      <c r="C12" s="292"/>
      <c r="D12" s="294"/>
      <c r="E12" s="312" t="s">
        <v>243</v>
      </c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3"/>
      <c r="Q12" s="263" t="s">
        <v>222</v>
      </c>
      <c r="R12" s="286"/>
      <c r="S12" s="287"/>
      <c r="T12" s="288"/>
      <c r="U12" s="32"/>
      <c r="V12" s="2"/>
      <c r="W12" s="2"/>
      <c r="X12" s="31"/>
    </row>
    <row r="13" spans="1:24" ht="37.5" customHeight="1" thickBot="1">
      <c r="A13" s="94"/>
      <c r="B13" s="314"/>
      <c r="C13" s="315"/>
      <c r="D13" s="316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3"/>
      <c r="Q13" s="264" t="s">
        <v>265</v>
      </c>
      <c r="R13" s="327"/>
      <c r="S13" s="328"/>
      <c r="T13" s="329"/>
      <c r="U13" s="91"/>
      <c r="V13" s="3"/>
      <c r="W13" s="3"/>
      <c r="X13" s="31"/>
    </row>
    <row r="14" spans="1:24" ht="69.75" customHeight="1" thickBot="1">
      <c r="A14" s="94"/>
      <c r="B14" s="141" t="s">
        <v>0</v>
      </c>
      <c r="C14" s="133" t="s">
        <v>1</v>
      </c>
      <c r="D14" s="111" t="s">
        <v>2</v>
      </c>
      <c r="E14" s="111" t="s">
        <v>3</v>
      </c>
      <c r="F14" s="147" t="s">
        <v>263</v>
      </c>
      <c r="G14" s="261"/>
      <c r="H14" s="120"/>
      <c r="I14" s="120"/>
      <c r="J14" s="120"/>
      <c r="K14" s="120"/>
      <c r="L14" s="120"/>
      <c r="M14" s="120"/>
      <c r="N14" s="120"/>
      <c r="O14" s="121"/>
      <c r="P14" s="121"/>
      <c r="Q14" s="112" t="s">
        <v>4</v>
      </c>
      <c r="R14" s="113" t="s">
        <v>267</v>
      </c>
      <c r="S14" s="114" t="s">
        <v>5</v>
      </c>
      <c r="T14" s="115" t="s">
        <v>6</v>
      </c>
      <c r="U14" s="4"/>
      <c r="V14" s="5" t="s">
        <v>7</v>
      </c>
      <c r="W14" s="6" t="s">
        <v>8</v>
      </c>
      <c r="X14" s="107" t="s">
        <v>8</v>
      </c>
    </row>
    <row r="15" spans="1:24" ht="15.75" customHeight="1" thickBot="1">
      <c r="A15" s="94"/>
      <c r="B15" s="365"/>
      <c r="C15" s="172"/>
      <c r="D15" s="179" t="s">
        <v>264</v>
      </c>
      <c r="E15" s="172"/>
      <c r="F15" s="173"/>
      <c r="G15" s="174"/>
      <c r="H15" s="173"/>
      <c r="I15" s="173"/>
      <c r="J15" s="173"/>
      <c r="K15" s="173"/>
      <c r="L15" s="173"/>
      <c r="M15" s="173"/>
      <c r="N15" s="173"/>
      <c r="O15" s="173"/>
      <c r="P15" s="172"/>
      <c r="Q15" s="175"/>
      <c r="R15" s="176"/>
      <c r="S15" s="177"/>
      <c r="T15" s="178"/>
      <c r="U15" s="7"/>
      <c r="V15" s="8"/>
      <c r="W15" s="8"/>
      <c r="X15" s="108"/>
    </row>
    <row r="16" spans="1:26" ht="16.5" customHeight="1">
      <c r="A16" s="94"/>
      <c r="B16" s="65">
        <v>1</v>
      </c>
      <c r="C16" s="136" t="s">
        <v>10</v>
      </c>
      <c r="D16" s="85" t="s">
        <v>11</v>
      </c>
      <c r="E16" s="66" t="s">
        <v>12</v>
      </c>
      <c r="F16" s="11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250">
        <f>SUM(G16:P16)</f>
        <v>0</v>
      </c>
      <c r="R16" s="165">
        <v>19.2</v>
      </c>
      <c r="S16" s="60">
        <f aca="true" t="shared" si="0" ref="S16:S34">Q16*R16</f>
        <v>0</v>
      </c>
      <c r="T16" s="68">
        <v>0</v>
      </c>
      <c r="U16" s="12"/>
      <c r="V16" s="13">
        <v>560</v>
      </c>
      <c r="W16" s="13">
        <f>V16*Q16</f>
        <v>0</v>
      </c>
      <c r="X16" s="108">
        <f aca="true" t="shared" si="1" ref="X16:X28">Q16*V16</f>
        <v>0</v>
      </c>
      <c r="Y16" s="191">
        <v>500</v>
      </c>
      <c r="Z16" s="192">
        <f>Q16*Y16</f>
        <v>0</v>
      </c>
    </row>
    <row r="17" spans="1:26" s="193" customFormat="1" ht="16.5" customHeight="1" thickBot="1">
      <c r="A17" s="181"/>
      <c r="B17" s="185">
        <v>2</v>
      </c>
      <c r="C17" s="183" t="s">
        <v>285</v>
      </c>
      <c r="D17" s="184" t="s">
        <v>13</v>
      </c>
      <c r="E17" s="182" t="s">
        <v>14</v>
      </c>
      <c r="F17" s="23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251">
        <f>SUM(G17:P17)</f>
        <v>0</v>
      </c>
      <c r="R17" s="186">
        <v>82.6</v>
      </c>
      <c r="S17" s="187">
        <f t="shared" si="0"/>
        <v>0</v>
      </c>
      <c r="T17" s="188">
        <v>100</v>
      </c>
      <c r="U17" s="189"/>
      <c r="V17" s="190">
        <v>1410</v>
      </c>
      <c r="W17" s="190">
        <f aca="true" t="shared" si="2" ref="W17:W100">V17*Q17</f>
        <v>0</v>
      </c>
      <c r="X17" s="108">
        <f t="shared" si="1"/>
        <v>0</v>
      </c>
      <c r="Y17" s="191">
        <v>1510</v>
      </c>
      <c r="Z17" s="192">
        <f>Q17*Y17</f>
        <v>0</v>
      </c>
    </row>
    <row r="18" spans="1:26" s="193" customFormat="1" ht="16.5" customHeight="1" hidden="1" thickBot="1">
      <c r="A18" s="181"/>
      <c r="B18" s="366"/>
      <c r="C18" s="195" t="s">
        <v>15</v>
      </c>
      <c r="D18" s="196" t="s">
        <v>16</v>
      </c>
      <c r="E18" s="197" t="s">
        <v>14</v>
      </c>
      <c r="F18" s="236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252">
        <f aca="true" t="shared" si="3" ref="Q18:Q28">SUM(O18:P18)</f>
        <v>0</v>
      </c>
      <c r="R18" s="198">
        <v>598.4</v>
      </c>
      <c r="S18" s="199">
        <f t="shared" si="0"/>
        <v>0</v>
      </c>
      <c r="T18" s="200">
        <v>300</v>
      </c>
      <c r="U18" s="189"/>
      <c r="V18" s="190"/>
      <c r="W18" s="190">
        <f t="shared" si="2"/>
        <v>0</v>
      </c>
      <c r="X18" s="108">
        <f t="shared" si="1"/>
        <v>0</v>
      </c>
      <c r="Y18" s="191">
        <v>1510</v>
      </c>
      <c r="Z18" s="192">
        <f aca="true" t="shared" si="4" ref="Z18:Z34">Q18*Y18</f>
        <v>0</v>
      </c>
    </row>
    <row r="19" spans="1:26" s="193" customFormat="1" ht="16.5" customHeight="1" hidden="1" thickBot="1">
      <c r="A19" s="181"/>
      <c r="B19" s="201"/>
      <c r="C19" s="202" t="s">
        <v>17</v>
      </c>
      <c r="D19" s="203" t="s">
        <v>18</v>
      </c>
      <c r="E19" s="204" t="s">
        <v>14</v>
      </c>
      <c r="F19" s="237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52">
        <f t="shared" si="3"/>
        <v>0</v>
      </c>
      <c r="R19" s="198">
        <v>551.1</v>
      </c>
      <c r="S19" s="199">
        <f t="shared" si="0"/>
        <v>0</v>
      </c>
      <c r="T19" s="205">
        <v>320</v>
      </c>
      <c r="U19" s="189"/>
      <c r="V19" s="190"/>
      <c r="W19" s="190">
        <f t="shared" si="2"/>
        <v>0</v>
      </c>
      <c r="X19" s="108">
        <f t="shared" si="1"/>
        <v>0</v>
      </c>
      <c r="Y19" s="191">
        <v>1510</v>
      </c>
      <c r="Z19" s="192">
        <f t="shared" si="4"/>
        <v>0</v>
      </c>
    </row>
    <row r="20" spans="1:26" s="193" customFormat="1" ht="16.5" customHeight="1" hidden="1" thickBot="1">
      <c r="A20" s="181"/>
      <c r="B20" s="201"/>
      <c r="C20" s="202" t="s">
        <v>19</v>
      </c>
      <c r="D20" s="203" t="s">
        <v>20</v>
      </c>
      <c r="E20" s="204" t="s">
        <v>14</v>
      </c>
      <c r="F20" s="237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52">
        <f t="shared" si="3"/>
        <v>0</v>
      </c>
      <c r="R20" s="198">
        <v>350.8</v>
      </c>
      <c r="S20" s="199">
        <f t="shared" si="0"/>
        <v>0</v>
      </c>
      <c r="T20" s="205">
        <v>500</v>
      </c>
      <c r="U20" s="189"/>
      <c r="V20" s="190"/>
      <c r="W20" s="190">
        <f t="shared" si="2"/>
        <v>0</v>
      </c>
      <c r="X20" s="108">
        <f t="shared" si="1"/>
        <v>0</v>
      </c>
      <c r="Y20" s="191">
        <v>1510</v>
      </c>
      <c r="Z20" s="192">
        <f t="shared" si="4"/>
        <v>0</v>
      </c>
    </row>
    <row r="21" spans="1:26" s="193" customFormat="1" ht="16.5" customHeight="1" hidden="1" thickBot="1">
      <c r="A21" s="181"/>
      <c r="B21" s="201"/>
      <c r="C21" s="202" t="s">
        <v>21</v>
      </c>
      <c r="D21" s="203" t="s">
        <v>22</v>
      </c>
      <c r="E21" s="204" t="s">
        <v>14</v>
      </c>
      <c r="F21" s="237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52">
        <f t="shared" si="3"/>
        <v>0</v>
      </c>
      <c r="R21" s="198">
        <v>328.1</v>
      </c>
      <c r="S21" s="199">
        <f t="shared" si="0"/>
        <v>0</v>
      </c>
      <c r="T21" s="205">
        <v>500</v>
      </c>
      <c r="U21" s="189"/>
      <c r="V21" s="190"/>
      <c r="W21" s="190">
        <f t="shared" si="2"/>
        <v>0</v>
      </c>
      <c r="X21" s="108">
        <f t="shared" si="1"/>
        <v>0</v>
      </c>
      <c r="Y21" s="191">
        <v>1510</v>
      </c>
      <c r="Z21" s="192">
        <f t="shared" si="4"/>
        <v>0</v>
      </c>
    </row>
    <row r="22" spans="1:26" s="193" customFormat="1" ht="16.5" customHeight="1" hidden="1" thickBot="1">
      <c r="A22" s="181"/>
      <c r="B22" s="201"/>
      <c r="C22" s="202" t="s">
        <v>23</v>
      </c>
      <c r="D22" s="203" t="s">
        <v>24</v>
      </c>
      <c r="E22" s="204" t="s">
        <v>14</v>
      </c>
      <c r="F22" s="237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52">
        <f t="shared" si="3"/>
        <v>0</v>
      </c>
      <c r="R22" s="198">
        <v>112.9</v>
      </c>
      <c r="S22" s="199">
        <f t="shared" si="0"/>
        <v>0</v>
      </c>
      <c r="T22" s="205">
        <v>1005</v>
      </c>
      <c r="U22" s="189"/>
      <c r="V22" s="190"/>
      <c r="W22" s="190">
        <f t="shared" si="2"/>
        <v>0</v>
      </c>
      <c r="X22" s="108">
        <f t="shared" si="1"/>
        <v>0</v>
      </c>
      <c r="Y22" s="191">
        <v>1510</v>
      </c>
      <c r="Z22" s="192">
        <f t="shared" si="4"/>
        <v>0</v>
      </c>
    </row>
    <row r="23" spans="1:26" s="193" customFormat="1" ht="16.5" customHeight="1" hidden="1" thickBot="1">
      <c r="A23" s="181"/>
      <c r="B23" s="201"/>
      <c r="C23" s="206"/>
      <c r="D23" s="207" t="s">
        <v>25</v>
      </c>
      <c r="E23" s="204"/>
      <c r="F23" s="237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52">
        <f t="shared" si="3"/>
        <v>0</v>
      </c>
      <c r="R23" s="198">
        <v>107.6</v>
      </c>
      <c r="S23" s="199">
        <f t="shared" si="0"/>
        <v>0</v>
      </c>
      <c r="T23" s="205"/>
      <c r="U23" s="208"/>
      <c r="V23" s="190"/>
      <c r="W23" s="190"/>
      <c r="X23" s="108">
        <f t="shared" si="1"/>
        <v>0</v>
      </c>
      <c r="Y23" s="191">
        <v>1510</v>
      </c>
      <c r="Z23" s="192">
        <f t="shared" si="4"/>
        <v>0</v>
      </c>
    </row>
    <row r="24" spans="1:26" s="193" customFormat="1" ht="16.5" customHeight="1" hidden="1" thickBot="1">
      <c r="A24" s="181"/>
      <c r="B24" s="201"/>
      <c r="C24" s="202" t="s">
        <v>26</v>
      </c>
      <c r="D24" s="203" t="s">
        <v>27</v>
      </c>
      <c r="E24" s="204" t="s">
        <v>14</v>
      </c>
      <c r="F24" s="237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52">
        <f t="shared" si="3"/>
        <v>0</v>
      </c>
      <c r="R24" s="198"/>
      <c r="S24" s="199">
        <f t="shared" si="0"/>
        <v>0</v>
      </c>
      <c r="T24" s="205">
        <v>500</v>
      </c>
      <c r="U24" s="189"/>
      <c r="V24" s="190"/>
      <c r="W24" s="190">
        <f t="shared" si="2"/>
        <v>0</v>
      </c>
      <c r="X24" s="108">
        <f t="shared" si="1"/>
        <v>0</v>
      </c>
      <c r="Y24" s="191">
        <v>1510</v>
      </c>
      <c r="Z24" s="192">
        <f t="shared" si="4"/>
        <v>0</v>
      </c>
    </row>
    <row r="25" spans="1:26" s="193" customFormat="1" ht="16.5" customHeight="1" hidden="1" thickBot="1">
      <c r="A25" s="181"/>
      <c r="B25" s="201"/>
      <c r="C25" s="202" t="s">
        <v>28</v>
      </c>
      <c r="D25" s="203" t="s">
        <v>29</v>
      </c>
      <c r="E25" s="204" t="s">
        <v>14</v>
      </c>
      <c r="F25" s="237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52">
        <f t="shared" si="3"/>
        <v>0</v>
      </c>
      <c r="R25" s="198"/>
      <c r="S25" s="199">
        <f t="shared" si="0"/>
        <v>0</v>
      </c>
      <c r="T25" s="205">
        <v>500</v>
      </c>
      <c r="U25" s="189"/>
      <c r="V25" s="190"/>
      <c r="W25" s="190">
        <f t="shared" si="2"/>
        <v>0</v>
      </c>
      <c r="X25" s="108">
        <f t="shared" si="1"/>
        <v>0</v>
      </c>
      <c r="Y25" s="191">
        <v>1510</v>
      </c>
      <c r="Z25" s="192">
        <f t="shared" si="4"/>
        <v>0</v>
      </c>
    </row>
    <row r="26" spans="1:26" s="193" customFormat="1" ht="16.5" customHeight="1" hidden="1" thickBot="1">
      <c r="A26" s="181"/>
      <c r="B26" s="201"/>
      <c r="C26" s="202" t="s">
        <v>30</v>
      </c>
      <c r="D26" s="203" t="s">
        <v>31</v>
      </c>
      <c r="E26" s="204" t="s">
        <v>14</v>
      </c>
      <c r="F26" s="237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52">
        <f t="shared" si="3"/>
        <v>0</v>
      </c>
      <c r="R26" s="198"/>
      <c r="S26" s="199">
        <f t="shared" si="0"/>
        <v>0</v>
      </c>
      <c r="T26" s="205">
        <v>300</v>
      </c>
      <c r="U26" s="189"/>
      <c r="V26" s="190"/>
      <c r="W26" s="190">
        <f t="shared" si="2"/>
        <v>0</v>
      </c>
      <c r="X26" s="108">
        <f t="shared" si="1"/>
        <v>0</v>
      </c>
      <c r="Y26" s="191">
        <v>1510</v>
      </c>
      <c r="Z26" s="192">
        <f t="shared" si="4"/>
        <v>0</v>
      </c>
    </row>
    <row r="27" spans="1:26" s="193" customFormat="1" ht="16.5" customHeight="1" hidden="1" thickBot="1">
      <c r="A27" s="181"/>
      <c r="B27" s="201"/>
      <c r="C27" s="202" t="s">
        <v>32</v>
      </c>
      <c r="D27" s="203" t="s">
        <v>33</v>
      </c>
      <c r="E27" s="204" t="s">
        <v>14</v>
      </c>
      <c r="F27" s="237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52">
        <f t="shared" si="3"/>
        <v>0</v>
      </c>
      <c r="R27" s="198"/>
      <c r="S27" s="199">
        <f t="shared" si="0"/>
        <v>0</v>
      </c>
      <c r="T27" s="205">
        <v>320</v>
      </c>
      <c r="U27" s="189"/>
      <c r="V27" s="190"/>
      <c r="W27" s="190">
        <f t="shared" si="2"/>
        <v>0</v>
      </c>
      <c r="X27" s="108">
        <f t="shared" si="1"/>
        <v>0</v>
      </c>
      <c r="Y27" s="191">
        <v>1510</v>
      </c>
      <c r="Z27" s="192">
        <f t="shared" si="4"/>
        <v>0</v>
      </c>
    </row>
    <row r="28" spans="1:26" s="193" customFormat="1" ht="16.5" customHeight="1" hidden="1" thickBot="1">
      <c r="A28" s="181"/>
      <c r="B28" s="209"/>
      <c r="C28" s="210" t="s">
        <v>34</v>
      </c>
      <c r="D28" s="211" t="s">
        <v>35</v>
      </c>
      <c r="E28" s="212" t="s">
        <v>14</v>
      </c>
      <c r="F28" s="238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53">
        <f t="shared" si="3"/>
        <v>0</v>
      </c>
      <c r="R28" s="213"/>
      <c r="S28" s="214">
        <f t="shared" si="0"/>
        <v>0</v>
      </c>
      <c r="T28" s="215">
        <v>1005</v>
      </c>
      <c r="U28" s="216"/>
      <c r="V28" s="217"/>
      <c r="W28" s="217">
        <f t="shared" si="2"/>
        <v>0</v>
      </c>
      <c r="X28" s="108">
        <f t="shared" si="1"/>
        <v>0</v>
      </c>
      <c r="Y28" s="191">
        <v>1510</v>
      </c>
      <c r="Z28" s="192">
        <f t="shared" si="4"/>
        <v>0</v>
      </c>
    </row>
    <row r="29" spans="1:26" s="193" customFormat="1" ht="16.5" customHeight="1">
      <c r="A29" s="181"/>
      <c r="B29" s="220">
        <v>3</v>
      </c>
      <c r="C29" s="218" t="s">
        <v>205</v>
      </c>
      <c r="D29" s="219" t="s">
        <v>280</v>
      </c>
      <c r="E29" s="220" t="s">
        <v>208</v>
      </c>
      <c r="F29" s="23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54">
        <f aca="true" t="shared" si="5" ref="Q29:Q34">SUM(G29:P29)</f>
        <v>0</v>
      </c>
      <c r="R29" s="221">
        <v>598.4</v>
      </c>
      <c r="S29" s="222">
        <f t="shared" si="0"/>
        <v>0</v>
      </c>
      <c r="T29" s="223">
        <v>529.1</v>
      </c>
      <c r="U29" s="224"/>
      <c r="V29" s="225"/>
      <c r="W29" s="225"/>
      <c r="X29" s="108"/>
      <c r="Y29" s="191">
        <v>15650</v>
      </c>
      <c r="Z29" s="192">
        <f t="shared" si="4"/>
        <v>0</v>
      </c>
    </row>
    <row r="30" spans="1:26" s="193" customFormat="1" ht="16.5" customHeight="1">
      <c r="A30" s="181"/>
      <c r="B30" s="182">
        <v>4</v>
      </c>
      <c r="C30" s="183" t="s">
        <v>213</v>
      </c>
      <c r="D30" s="184" t="s">
        <v>283</v>
      </c>
      <c r="E30" s="182" t="s">
        <v>208</v>
      </c>
      <c r="F30" s="240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251">
        <f t="shared" si="5"/>
        <v>0</v>
      </c>
      <c r="R30" s="186">
        <v>551.1</v>
      </c>
      <c r="S30" s="187">
        <f t="shared" si="0"/>
        <v>0</v>
      </c>
      <c r="T30" s="188">
        <v>668.5</v>
      </c>
      <c r="U30" s="224"/>
      <c r="V30" s="225"/>
      <c r="W30" s="225"/>
      <c r="X30" s="108"/>
      <c r="Y30" s="191">
        <v>4020</v>
      </c>
      <c r="Z30" s="192">
        <f t="shared" si="4"/>
        <v>0</v>
      </c>
    </row>
    <row r="31" spans="1:26" s="193" customFormat="1" ht="16.5" customHeight="1">
      <c r="A31" s="181"/>
      <c r="B31" s="182">
        <v>5</v>
      </c>
      <c r="C31" s="183" t="s">
        <v>206</v>
      </c>
      <c r="D31" s="184" t="s">
        <v>281</v>
      </c>
      <c r="E31" s="182" t="s">
        <v>208</v>
      </c>
      <c r="F31" s="240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251">
        <f t="shared" si="5"/>
        <v>0</v>
      </c>
      <c r="R31" s="186">
        <v>350.8</v>
      </c>
      <c r="S31" s="187">
        <f t="shared" si="0"/>
        <v>0</v>
      </c>
      <c r="T31" s="188">
        <v>370.1</v>
      </c>
      <c r="U31" s="224"/>
      <c r="V31" s="225"/>
      <c r="W31" s="225"/>
      <c r="X31" s="108"/>
      <c r="Y31" s="191">
        <v>5830</v>
      </c>
      <c r="Z31" s="192">
        <f t="shared" si="4"/>
        <v>0</v>
      </c>
    </row>
    <row r="32" spans="1:26" s="193" customFormat="1" ht="16.5" customHeight="1">
      <c r="A32" s="181"/>
      <c r="B32" s="182">
        <v>6</v>
      </c>
      <c r="C32" s="183" t="s">
        <v>214</v>
      </c>
      <c r="D32" s="184" t="s">
        <v>284</v>
      </c>
      <c r="E32" s="182" t="s">
        <v>208</v>
      </c>
      <c r="F32" s="240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251">
        <f t="shared" si="5"/>
        <v>0</v>
      </c>
      <c r="R32" s="186">
        <v>328.1</v>
      </c>
      <c r="S32" s="187">
        <f t="shared" si="0"/>
        <v>0</v>
      </c>
      <c r="T32" s="188">
        <v>392.4</v>
      </c>
      <c r="U32" s="224"/>
      <c r="V32" s="225"/>
      <c r="W32" s="225"/>
      <c r="X32" s="108"/>
      <c r="Y32" s="191">
        <v>1680</v>
      </c>
      <c r="Z32" s="192">
        <f t="shared" si="4"/>
        <v>0</v>
      </c>
    </row>
    <row r="33" spans="1:26" s="193" customFormat="1" ht="16.5" customHeight="1">
      <c r="A33" s="181"/>
      <c r="B33" s="182">
        <v>7</v>
      </c>
      <c r="C33" s="183" t="s">
        <v>207</v>
      </c>
      <c r="D33" s="184" t="s">
        <v>282</v>
      </c>
      <c r="E33" s="182" t="s">
        <v>208</v>
      </c>
      <c r="F33" s="240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251">
        <f t="shared" si="5"/>
        <v>0</v>
      </c>
      <c r="R33" s="186">
        <v>112.9</v>
      </c>
      <c r="S33" s="187">
        <f t="shared" si="0"/>
        <v>0</v>
      </c>
      <c r="T33" s="188">
        <v>112.1</v>
      </c>
      <c r="U33" s="224"/>
      <c r="V33" s="225"/>
      <c r="W33" s="225"/>
      <c r="X33" s="108"/>
      <c r="Y33" s="191">
        <v>2460</v>
      </c>
      <c r="Z33" s="192">
        <f t="shared" si="4"/>
        <v>0</v>
      </c>
    </row>
    <row r="34" spans="1:26" ht="16.5" customHeight="1" thickBot="1">
      <c r="A34" s="94"/>
      <c r="B34" s="185">
        <v>8</v>
      </c>
      <c r="C34" s="137" t="s">
        <v>215</v>
      </c>
      <c r="D34" s="86" t="s">
        <v>216</v>
      </c>
      <c r="E34" s="58" t="s">
        <v>208</v>
      </c>
      <c r="F34" s="64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255">
        <f t="shared" si="5"/>
        <v>0</v>
      </c>
      <c r="R34" s="164">
        <v>107.6</v>
      </c>
      <c r="S34" s="61">
        <f t="shared" si="0"/>
        <v>0</v>
      </c>
      <c r="T34" s="69">
        <v>121.3</v>
      </c>
      <c r="U34" s="38"/>
      <c r="V34" s="36"/>
      <c r="W34" s="36"/>
      <c r="X34" s="108"/>
      <c r="Y34" s="191">
        <v>480</v>
      </c>
      <c r="Z34" s="192">
        <f t="shared" si="4"/>
        <v>0</v>
      </c>
    </row>
    <row r="35" spans="1:24" ht="16.5" customHeight="1" thickBot="1">
      <c r="A35" s="94"/>
      <c r="B35" s="142"/>
      <c r="C35" s="57"/>
      <c r="D35" s="171" t="s">
        <v>233</v>
      </c>
      <c r="E35" s="101"/>
      <c r="F35" s="102"/>
      <c r="G35" s="124"/>
      <c r="H35" s="124"/>
      <c r="I35" s="124"/>
      <c r="J35" s="124"/>
      <c r="K35" s="124"/>
      <c r="L35" s="124"/>
      <c r="M35" s="124"/>
      <c r="N35" s="124"/>
      <c r="O35" s="102"/>
      <c r="P35" s="101"/>
      <c r="Q35" s="256"/>
      <c r="R35" s="104"/>
      <c r="S35" s="105"/>
      <c r="T35" s="106"/>
      <c r="U35" s="16"/>
      <c r="V35" s="17"/>
      <c r="W35" s="17"/>
      <c r="X35" s="108"/>
    </row>
    <row r="36" spans="1:26" ht="16.5" customHeight="1">
      <c r="A36" s="94"/>
      <c r="B36" s="65">
        <v>9</v>
      </c>
      <c r="C36" s="384" t="s">
        <v>209</v>
      </c>
      <c r="D36" s="84" t="s">
        <v>36</v>
      </c>
      <c r="E36" s="83" t="s">
        <v>37</v>
      </c>
      <c r="F36" s="87"/>
      <c r="G36" s="83"/>
      <c r="H36" s="83"/>
      <c r="I36" s="83"/>
      <c r="J36" s="83"/>
      <c r="K36" s="83"/>
      <c r="L36" s="83"/>
      <c r="M36" s="83"/>
      <c r="N36" s="376"/>
      <c r="O36" s="65"/>
      <c r="P36" s="379"/>
      <c r="Q36" s="257">
        <f>SUM(G36:P36)</f>
        <v>0</v>
      </c>
      <c r="R36" s="166">
        <v>12.2</v>
      </c>
      <c r="S36" s="88">
        <f aca="true" t="shared" si="6" ref="S36:S72">Q36*R36</f>
        <v>0</v>
      </c>
      <c r="T36" s="89">
        <v>15</v>
      </c>
      <c r="U36" s="73"/>
      <c r="V36" s="23">
        <v>170</v>
      </c>
      <c r="W36" s="23">
        <f t="shared" si="2"/>
        <v>0</v>
      </c>
      <c r="X36" s="108">
        <f>Q36*V36</f>
        <v>0</v>
      </c>
      <c r="Y36" s="191">
        <v>195</v>
      </c>
      <c r="Z36" s="192">
        <f>Y36*Q36</f>
        <v>0</v>
      </c>
    </row>
    <row r="37" spans="1:26" ht="16.5" customHeight="1">
      <c r="A37" s="94"/>
      <c r="B37" s="66">
        <v>10</v>
      </c>
      <c r="C37" s="385" t="s">
        <v>291</v>
      </c>
      <c r="D37" s="85" t="s">
        <v>38</v>
      </c>
      <c r="E37" s="66" t="s">
        <v>39</v>
      </c>
      <c r="F37" s="63"/>
      <c r="G37" s="66"/>
      <c r="H37" s="66"/>
      <c r="I37" s="66"/>
      <c r="J37" s="66"/>
      <c r="K37" s="66"/>
      <c r="L37" s="66"/>
      <c r="M37" s="66"/>
      <c r="N37" s="374"/>
      <c r="O37" s="66"/>
      <c r="P37" s="380"/>
      <c r="Q37" s="250">
        <f>SUM(G37:P37)</f>
        <v>0</v>
      </c>
      <c r="R37" s="165">
        <v>13.9</v>
      </c>
      <c r="S37" s="60">
        <f t="shared" si="6"/>
        <v>0</v>
      </c>
      <c r="T37" s="68">
        <v>11.5</v>
      </c>
      <c r="U37" s="51"/>
      <c r="V37" s="14">
        <v>520</v>
      </c>
      <c r="W37" s="14">
        <f t="shared" si="2"/>
        <v>0</v>
      </c>
      <c r="X37" s="108">
        <f aca="true" t="shared" si="7" ref="X37:X100">Q37*V37</f>
        <v>0</v>
      </c>
      <c r="Y37" s="191">
        <v>550</v>
      </c>
      <c r="Z37" s="192">
        <f aca="true" t="shared" si="8" ref="Z37:Z54">Y37*Q37</f>
        <v>0</v>
      </c>
    </row>
    <row r="38" spans="1:26" ht="16.5" customHeight="1">
      <c r="A38" s="94"/>
      <c r="B38" s="66">
        <v>11</v>
      </c>
      <c r="C38" s="385" t="s">
        <v>224</v>
      </c>
      <c r="D38" s="85" t="s">
        <v>225</v>
      </c>
      <c r="E38" s="66" t="s">
        <v>42</v>
      </c>
      <c r="F38" s="63"/>
      <c r="G38" s="66"/>
      <c r="H38" s="66"/>
      <c r="I38" s="66"/>
      <c r="J38" s="66"/>
      <c r="K38" s="66"/>
      <c r="L38" s="66"/>
      <c r="M38" s="66"/>
      <c r="N38" s="374"/>
      <c r="O38" s="66"/>
      <c r="P38" s="380"/>
      <c r="Q38" s="250">
        <f aca="true" t="shared" si="9" ref="Q38:Q51">SUM(G38:P38)</f>
        <v>0</v>
      </c>
      <c r="R38" s="165">
        <v>12.7</v>
      </c>
      <c r="S38" s="60">
        <f t="shared" si="6"/>
        <v>0</v>
      </c>
      <c r="T38" s="68">
        <v>16.5</v>
      </c>
      <c r="U38" s="51"/>
      <c r="V38" s="14"/>
      <c r="W38" s="14"/>
      <c r="X38" s="108"/>
      <c r="Y38" s="191">
        <v>590</v>
      </c>
      <c r="Z38" s="192">
        <f t="shared" si="8"/>
        <v>0</v>
      </c>
    </row>
    <row r="39" spans="1:26" ht="16.5" customHeight="1">
      <c r="A39" s="94"/>
      <c r="B39" s="66">
        <v>12</v>
      </c>
      <c r="C39" s="385" t="s">
        <v>40</v>
      </c>
      <c r="D39" s="85" t="s">
        <v>41</v>
      </c>
      <c r="E39" s="66" t="s">
        <v>42</v>
      </c>
      <c r="F39" s="63"/>
      <c r="G39" s="66"/>
      <c r="H39" s="66"/>
      <c r="I39" s="66"/>
      <c r="J39" s="66"/>
      <c r="K39" s="66"/>
      <c r="L39" s="66"/>
      <c r="M39" s="66"/>
      <c r="N39" s="374"/>
      <c r="O39" s="66"/>
      <c r="P39" s="380"/>
      <c r="Q39" s="250">
        <f t="shared" si="9"/>
        <v>0</v>
      </c>
      <c r="R39" s="165">
        <v>12.4</v>
      </c>
      <c r="S39" s="60">
        <f t="shared" si="6"/>
        <v>0</v>
      </c>
      <c r="T39" s="68">
        <v>16</v>
      </c>
      <c r="U39" s="51"/>
      <c r="V39" s="14">
        <v>520</v>
      </c>
      <c r="W39" s="14">
        <f t="shared" si="2"/>
        <v>0</v>
      </c>
      <c r="X39" s="108">
        <f t="shared" si="7"/>
        <v>0</v>
      </c>
      <c r="Y39" s="191">
        <v>560</v>
      </c>
      <c r="Z39" s="192">
        <f t="shared" si="8"/>
        <v>0</v>
      </c>
    </row>
    <row r="40" spans="1:26" ht="16.5" customHeight="1">
      <c r="A40" s="94"/>
      <c r="B40" s="66">
        <v>13</v>
      </c>
      <c r="C40" s="385" t="s">
        <v>292</v>
      </c>
      <c r="D40" s="85" t="s">
        <v>43</v>
      </c>
      <c r="E40" s="66" t="s">
        <v>44</v>
      </c>
      <c r="F40" s="63"/>
      <c r="G40" s="66"/>
      <c r="H40" s="66"/>
      <c r="I40" s="66"/>
      <c r="J40" s="66"/>
      <c r="K40" s="66"/>
      <c r="L40" s="66"/>
      <c r="M40" s="66"/>
      <c r="N40" s="374"/>
      <c r="O40" s="66"/>
      <c r="P40" s="380"/>
      <c r="Q40" s="250">
        <f t="shared" si="9"/>
        <v>0</v>
      </c>
      <c r="R40" s="165">
        <v>18.2</v>
      </c>
      <c r="S40" s="60">
        <f t="shared" si="6"/>
        <v>0</v>
      </c>
      <c r="T40" s="68">
        <v>15</v>
      </c>
      <c r="U40" s="51"/>
      <c r="V40" s="14">
        <v>770</v>
      </c>
      <c r="W40" s="14">
        <f t="shared" si="2"/>
        <v>0</v>
      </c>
      <c r="X40" s="108">
        <f t="shared" si="7"/>
        <v>0</v>
      </c>
      <c r="Y40" s="191">
        <v>820</v>
      </c>
      <c r="Z40" s="192">
        <f t="shared" si="8"/>
        <v>0</v>
      </c>
    </row>
    <row r="41" spans="1:26" s="277" customFormat="1" ht="16.5" customHeight="1">
      <c r="A41" s="265"/>
      <c r="B41" s="66">
        <v>14</v>
      </c>
      <c r="C41" s="386" t="s">
        <v>45</v>
      </c>
      <c r="D41" s="267" t="s">
        <v>46</v>
      </c>
      <c r="E41" s="266" t="s">
        <v>47</v>
      </c>
      <c r="F41" s="63"/>
      <c r="G41" s="266"/>
      <c r="H41" s="266"/>
      <c r="I41" s="266"/>
      <c r="J41" s="266"/>
      <c r="K41" s="266"/>
      <c r="L41" s="266"/>
      <c r="M41" s="266"/>
      <c r="N41" s="377"/>
      <c r="O41" s="266"/>
      <c r="P41" s="381"/>
      <c r="Q41" s="268">
        <f t="shared" si="9"/>
        <v>0</v>
      </c>
      <c r="R41" s="269">
        <v>79.5</v>
      </c>
      <c r="S41" s="270">
        <f t="shared" si="6"/>
        <v>0</v>
      </c>
      <c r="T41" s="271">
        <v>102.5</v>
      </c>
      <c r="U41" s="272"/>
      <c r="V41" s="273">
        <v>1490</v>
      </c>
      <c r="W41" s="273">
        <f t="shared" si="2"/>
        <v>0</v>
      </c>
      <c r="X41" s="274">
        <f t="shared" si="7"/>
        <v>0</v>
      </c>
      <c r="Y41" s="275">
        <v>1585</v>
      </c>
      <c r="Z41" s="276">
        <f t="shared" si="8"/>
        <v>0</v>
      </c>
    </row>
    <row r="42" spans="1:26" s="193" customFormat="1" ht="16.5" customHeight="1">
      <c r="A42" s="181"/>
      <c r="B42" s="66">
        <v>15</v>
      </c>
      <c r="C42" s="387" t="s">
        <v>48</v>
      </c>
      <c r="D42" s="184" t="s">
        <v>49</v>
      </c>
      <c r="E42" s="182" t="s">
        <v>50</v>
      </c>
      <c r="F42" s="63"/>
      <c r="G42" s="182"/>
      <c r="H42" s="182"/>
      <c r="I42" s="182"/>
      <c r="J42" s="182"/>
      <c r="K42" s="182"/>
      <c r="L42" s="182"/>
      <c r="M42" s="182"/>
      <c r="N42" s="378"/>
      <c r="O42" s="182"/>
      <c r="P42" s="382"/>
      <c r="Q42" s="251">
        <f t="shared" si="9"/>
        <v>0</v>
      </c>
      <c r="R42" s="186">
        <v>35.4</v>
      </c>
      <c r="S42" s="187">
        <f t="shared" si="6"/>
        <v>0</v>
      </c>
      <c r="T42" s="188">
        <v>35</v>
      </c>
      <c r="U42" s="226"/>
      <c r="V42" s="190">
        <v>1100</v>
      </c>
      <c r="W42" s="190">
        <f t="shared" si="2"/>
        <v>0</v>
      </c>
      <c r="X42" s="108">
        <f t="shared" si="7"/>
        <v>0</v>
      </c>
      <c r="Y42" s="191">
        <v>1155</v>
      </c>
      <c r="Z42" s="192">
        <f t="shared" si="8"/>
        <v>0</v>
      </c>
    </row>
    <row r="43" spans="1:26" ht="16.5" customHeight="1">
      <c r="A43" s="94"/>
      <c r="B43" s="66">
        <v>16</v>
      </c>
      <c r="C43" s="385" t="s">
        <v>51</v>
      </c>
      <c r="D43" s="85" t="s">
        <v>52</v>
      </c>
      <c r="E43" s="66" t="s">
        <v>39</v>
      </c>
      <c r="F43" s="63"/>
      <c r="G43" s="66"/>
      <c r="H43" s="66"/>
      <c r="I43" s="66"/>
      <c r="J43" s="66"/>
      <c r="K43" s="66"/>
      <c r="L43" s="66"/>
      <c r="M43" s="66"/>
      <c r="N43" s="374"/>
      <c r="O43" s="66"/>
      <c r="P43" s="380"/>
      <c r="Q43" s="250">
        <f t="shared" si="9"/>
        <v>0</v>
      </c>
      <c r="R43" s="165">
        <v>17.3</v>
      </c>
      <c r="S43" s="60">
        <f>Q43*R43</f>
        <v>0</v>
      </c>
      <c r="T43" s="68">
        <v>15</v>
      </c>
      <c r="U43" s="51"/>
      <c r="V43" s="14">
        <v>520</v>
      </c>
      <c r="W43" s="14">
        <f t="shared" si="2"/>
        <v>0</v>
      </c>
      <c r="X43" s="108">
        <f t="shared" si="7"/>
        <v>0</v>
      </c>
      <c r="Y43" s="191">
        <v>555</v>
      </c>
      <c r="Z43" s="192">
        <f t="shared" si="8"/>
        <v>0</v>
      </c>
    </row>
    <row r="44" spans="1:26" ht="16.5" customHeight="1">
      <c r="A44" s="94"/>
      <c r="B44" s="66">
        <v>17</v>
      </c>
      <c r="C44" s="385" t="s">
        <v>53</v>
      </c>
      <c r="D44" s="85" t="s">
        <v>54</v>
      </c>
      <c r="E44" s="66" t="s">
        <v>55</v>
      </c>
      <c r="F44" s="63"/>
      <c r="G44" s="66"/>
      <c r="H44" s="66"/>
      <c r="I44" s="66"/>
      <c r="J44" s="66"/>
      <c r="K44" s="66"/>
      <c r="L44" s="66"/>
      <c r="M44" s="66"/>
      <c r="N44" s="374"/>
      <c r="O44" s="66"/>
      <c r="P44" s="380"/>
      <c r="Q44" s="250">
        <f t="shared" si="9"/>
        <v>0</v>
      </c>
      <c r="R44" s="165">
        <v>20.2</v>
      </c>
      <c r="S44" s="60">
        <f t="shared" si="6"/>
        <v>0</v>
      </c>
      <c r="T44" s="68">
        <v>20</v>
      </c>
      <c r="U44" s="51"/>
      <c r="V44" s="14">
        <v>730</v>
      </c>
      <c r="W44" s="14">
        <f t="shared" si="2"/>
        <v>0</v>
      </c>
      <c r="X44" s="108">
        <f t="shared" si="7"/>
        <v>0</v>
      </c>
      <c r="Y44" s="191">
        <v>770</v>
      </c>
      <c r="Z44" s="192">
        <f t="shared" si="8"/>
        <v>0</v>
      </c>
    </row>
    <row r="45" spans="1:26" ht="16.5" customHeight="1">
      <c r="A45" s="94"/>
      <c r="B45" s="66">
        <v>18</v>
      </c>
      <c r="C45" s="385" t="s">
        <v>56</v>
      </c>
      <c r="D45" s="85" t="s">
        <v>57</v>
      </c>
      <c r="E45" s="66" t="s">
        <v>58</v>
      </c>
      <c r="F45" s="63"/>
      <c r="G45" s="66"/>
      <c r="H45" s="66"/>
      <c r="I45" s="66"/>
      <c r="J45" s="66"/>
      <c r="K45" s="66"/>
      <c r="L45" s="66"/>
      <c r="M45" s="66"/>
      <c r="N45" s="374"/>
      <c r="O45" s="66"/>
      <c r="P45" s="380"/>
      <c r="Q45" s="250">
        <f t="shared" si="9"/>
        <v>0</v>
      </c>
      <c r="R45" s="165">
        <v>15.1</v>
      </c>
      <c r="S45" s="60">
        <f t="shared" si="6"/>
        <v>0</v>
      </c>
      <c r="T45" s="68">
        <v>13.5</v>
      </c>
      <c r="U45" s="51"/>
      <c r="V45" s="14">
        <v>110</v>
      </c>
      <c r="W45" s="14">
        <f t="shared" si="2"/>
        <v>0</v>
      </c>
      <c r="X45" s="108">
        <f t="shared" si="7"/>
        <v>0</v>
      </c>
      <c r="Y45" s="191">
        <v>120</v>
      </c>
      <c r="Z45" s="192">
        <f t="shared" si="8"/>
        <v>0</v>
      </c>
    </row>
    <row r="46" spans="1:26" ht="16.5" customHeight="1">
      <c r="A46" s="94"/>
      <c r="B46" s="66">
        <v>19</v>
      </c>
      <c r="C46" s="385" t="s">
        <v>289</v>
      </c>
      <c r="D46" s="85" t="s">
        <v>59</v>
      </c>
      <c r="E46" s="66" t="s">
        <v>60</v>
      </c>
      <c r="F46" s="63"/>
      <c r="G46" s="66"/>
      <c r="H46" s="66"/>
      <c r="I46" s="66"/>
      <c r="J46" s="66"/>
      <c r="K46" s="66"/>
      <c r="L46" s="66"/>
      <c r="M46" s="66"/>
      <c r="N46" s="374"/>
      <c r="O46" s="66"/>
      <c r="P46" s="380"/>
      <c r="Q46" s="250">
        <f t="shared" si="9"/>
        <v>0</v>
      </c>
      <c r="R46" s="165">
        <v>13.7</v>
      </c>
      <c r="S46" s="60">
        <f t="shared" si="6"/>
        <v>0</v>
      </c>
      <c r="T46" s="68">
        <v>11.5</v>
      </c>
      <c r="U46" s="51"/>
      <c r="V46" s="14">
        <v>150</v>
      </c>
      <c r="W46" s="14">
        <f t="shared" si="2"/>
        <v>0</v>
      </c>
      <c r="X46" s="108">
        <f t="shared" si="7"/>
        <v>0</v>
      </c>
      <c r="Y46" s="191">
        <v>155</v>
      </c>
      <c r="Z46" s="192">
        <f t="shared" si="8"/>
        <v>0</v>
      </c>
    </row>
    <row r="47" spans="1:26" ht="16.5" customHeight="1">
      <c r="A47" s="94"/>
      <c r="B47" s="66">
        <v>20</v>
      </c>
      <c r="C47" s="385" t="s">
        <v>286</v>
      </c>
      <c r="D47" s="85" t="s">
        <v>61</v>
      </c>
      <c r="E47" s="66" t="s">
        <v>62</v>
      </c>
      <c r="F47" s="63"/>
      <c r="G47" s="66"/>
      <c r="H47" s="66"/>
      <c r="I47" s="66"/>
      <c r="J47" s="66"/>
      <c r="K47" s="66"/>
      <c r="L47" s="66"/>
      <c r="M47" s="66"/>
      <c r="N47" s="374"/>
      <c r="O47" s="66"/>
      <c r="P47" s="380"/>
      <c r="Q47" s="250">
        <f t="shared" si="9"/>
        <v>0</v>
      </c>
      <c r="R47" s="165">
        <v>27.1</v>
      </c>
      <c r="S47" s="60">
        <f t="shared" si="6"/>
        <v>0</v>
      </c>
      <c r="T47" s="68">
        <v>30</v>
      </c>
      <c r="U47" s="51"/>
      <c r="V47" s="14">
        <v>370</v>
      </c>
      <c r="W47" s="14">
        <f t="shared" si="2"/>
        <v>0</v>
      </c>
      <c r="X47" s="108">
        <f t="shared" si="7"/>
        <v>0</v>
      </c>
      <c r="Y47" s="191">
        <v>395</v>
      </c>
      <c r="Z47" s="192">
        <f t="shared" si="8"/>
        <v>0</v>
      </c>
    </row>
    <row r="48" spans="1:26" ht="16.5" customHeight="1">
      <c r="A48" s="94"/>
      <c r="B48" s="66">
        <v>21</v>
      </c>
      <c r="C48" s="385" t="s">
        <v>63</v>
      </c>
      <c r="D48" s="85" t="s">
        <v>64</v>
      </c>
      <c r="E48" s="66" t="s">
        <v>65</v>
      </c>
      <c r="F48" s="63"/>
      <c r="G48" s="66"/>
      <c r="H48" s="66"/>
      <c r="I48" s="66"/>
      <c r="J48" s="66"/>
      <c r="K48" s="66"/>
      <c r="L48" s="66"/>
      <c r="M48" s="66"/>
      <c r="N48" s="374"/>
      <c r="O48" s="66"/>
      <c r="P48" s="380"/>
      <c r="Q48" s="250">
        <f t="shared" si="9"/>
        <v>0</v>
      </c>
      <c r="R48" s="165">
        <v>8.2</v>
      </c>
      <c r="S48" s="60">
        <f t="shared" si="6"/>
        <v>0</v>
      </c>
      <c r="T48" s="68">
        <v>7</v>
      </c>
      <c r="U48" s="51"/>
      <c r="V48" s="14">
        <v>150</v>
      </c>
      <c r="W48" s="14">
        <f t="shared" si="2"/>
        <v>0</v>
      </c>
      <c r="X48" s="108">
        <f t="shared" si="7"/>
        <v>0</v>
      </c>
      <c r="Y48" s="191">
        <v>155</v>
      </c>
      <c r="Z48" s="192">
        <f t="shared" si="8"/>
        <v>0</v>
      </c>
    </row>
    <row r="49" spans="1:26" ht="16.5" customHeight="1">
      <c r="A49" s="94"/>
      <c r="B49" s="66">
        <v>22</v>
      </c>
      <c r="C49" s="385" t="s">
        <v>66</v>
      </c>
      <c r="D49" s="85" t="s">
        <v>67</v>
      </c>
      <c r="E49" s="66" t="s">
        <v>68</v>
      </c>
      <c r="F49" s="63"/>
      <c r="G49" s="66"/>
      <c r="H49" s="66"/>
      <c r="I49" s="66"/>
      <c r="J49" s="66"/>
      <c r="K49" s="66"/>
      <c r="L49" s="66"/>
      <c r="M49" s="66"/>
      <c r="N49" s="374"/>
      <c r="O49" s="66"/>
      <c r="P49" s="380"/>
      <c r="Q49" s="250">
        <f t="shared" si="9"/>
        <v>0</v>
      </c>
      <c r="R49" s="165">
        <v>12.6</v>
      </c>
      <c r="S49" s="60">
        <f t="shared" si="6"/>
        <v>0</v>
      </c>
      <c r="T49" s="68">
        <v>11</v>
      </c>
      <c r="U49" s="51"/>
      <c r="V49" s="14">
        <v>560</v>
      </c>
      <c r="W49" s="14">
        <f t="shared" si="2"/>
        <v>0</v>
      </c>
      <c r="X49" s="108">
        <f t="shared" si="7"/>
        <v>0</v>
      </c>
      <c r="Y49" s="191">
        <v>625</v>
      </c>
      <c r="Z49" s="192">
        <f t="shared" si="8"/>
        <v>0</v>
      </c>
    </row>
    <row r="50" spans="1:26" ht="16.5" customHeight="1">
      <c r="A50" s="94"/>
      <c r="B50" s="66">
        <v>23</v>
      </c>
      <c r="C50" s="385" t="s">
        <v>290</v>
      </c>
      <c r="D50" s="85" t="s">
        <v>69</v>
      </c>
      <c r="E50" s="66" t="s">
        <v>70</v>
      </c>
      <c r="F50" s="63"/>
      <c r="G50" s="66"/>
      <c r="H50" s="66"/>
      <c r="I50" s="66"/>
      <c r="J50" s="66"/>
      <c r="K50" s="66"/>
      <c r="L50" s="66"/>
      <c r="M50" s="66"/>
      <c r="N50" s="374"/>
      <c r="O50" s="66"/>
      <c r="P50" s="380"/>
      <c r="Q50" s="250">
        <f t="shared" si="9"/>
        <v>0</v>
      </c>
      <c r="R50" s="165">
        <v>13.3</v>
      </c>
      <c r="S50" s="60">
        <f t="shared" si="6"/>
        <v>0</v>
      </c>
      <c r="T50" s="68">
        <v>11</v>
      </c>
      <c r="U50" s="51"/>
      <c r="V50" s="14">
        <v>380</v>
      </c>
      <c r="W50" s="14">
        <f t="shared" si="2"/>
        <v>0</v>
      </c>
      <c r="X50" s="108">
        <f t="shared" si="7"/>
        <v>0</v>
      </c>
      <c r="Y50" s="191">
        <v>390</v>
      </c>
      <c r="Z50" s="192">
        <f t="shared" si="8"/>
        <v>0</v>
      </c>
    </row>
    <row r="51" spans="1:26" ht="16.5" customHeight="1">
      <c r="A51" s="94"/>
      <c r="B51" s="66">
        <v>24</v>
      </c>
      <c r="C51" s="385" t="s">
        <v>71</v>
      </c>
      <c r="D51" s="85" t="s">
        <v>72</v>
      </c>
      <c r="E51" s="66" t="s">
        <v>39</v>
      </c>
      <c r="F51" s="63"/>
      <c r="G51" s="66"/>
      <c r="H51" s="66"/>
      <c r="I51" s="66"/>
      <c r="J51" s="66"/>
      <c r="K51" s="66"/>
      <c r="L51" s="66"/>
      <c r="M51" s="66"/>
      <c r="N51" s="374"/>
      <c r="O51" s="66"/>
      <c r="P51" s="380"/>
      <c r="Q51" s="250">
        <f t="shared" si="9"/>
        <v>0</v>
      </c>
      <c r="R51" s="165">
        <v>17.7</v>
      </c>
      <c r="S51" s="60">
        <f t="shared" si="6"/>
        <v>0</v>
      </c>
      <c r="T51" s="68">
        <v>15.5</v>
      </c>
      <c r="U51" s="51"/>
      <c r="V51" s="14">
        <v>520</v>
      </c>
      <c r="W51" s="14">
        <f t="shared" si="2"/>
        <v>0</v>
      </c>
      <c r="X51" s="108">
        <f t="shared" si="7"/>
        <v>0</v>
      </c>
      <c r="Y51" s="191">
        <v>550</v>
      </c>
      <c r="Z51" s="192">
        <f t="shared" si="8"/>
        <v>0</v>
      </c>
    </row>
    <row r="52" spans="1:26" ht="16.5" customHeight="1">
      <c r="A52" s="94"/>
      <c r="B52" s="66">
        <v>25</v>
      </c>
      <c r="C52" s="385" t="s">
        <v>73</v>
      </c>
      <c r="D52" s="85" t="s">
        <v>74</v>
      </c>
      <c r="E52" s="66" t="s">
        <v>39</v>
      </c>
      <c r="F52" s="63"/>
      <c r="G52" s="66"/>
      <c r="H52" s="66"/>
      <c r="I52" s="66"/>
      <c r="J52" s="66"/>
      <c r="K52" s="66"/>
      <c r="L52" s="66"/>
      <c r="M52" s="66"/>
      <c r="N52" s="374"/>
      <c r="O52" s="66"/>
      <c r="P52" s="380"/>
      <c r="Q52" s="250">
        <f>SUM(G52:P52)</f>
        <v>0</v>
      </c>
      <c r="R52" s="165">
        <v>16.4</v>
      </c>
      <c r="S52" s="60">
        <f t="shared" si="6"/>
        <v>0</v>
      </c>
      <c r="T52" s="68">
        <v>14</v>
      </c>
      <c r="U52" s="70"/>
      <c r="V52" s="15">
        <v>530</v>
      </c>
      <c r="W52" s="15">
        <f t="shared" si="2"/>
        <v>0</v>
      </c>
      <c r="X52" s="108">
        <f t="shared" si="7"/>
        <v>0</v>
      </c>
      <c r="Y52" s="191">
        <v>550</v>
      </c>
      <c r="Z52" s="192">
        <f t="shared" si="8"/>
        <v>0</v>
      </c>
    </row>
    <row r="53" spans="1:26" ht="16.5" customHeight="1">
      <c r="A53" s="94"/>
      <c r="B53" s="367">
        <v>26</v>
      </c>
      <c r="C53" s="388" t="s">
        <v>210</v>
      </c>
      <c r="D53" s="368" t="s">
        <v>211</v>
      </c>
      <c r="E53" s="367" t="s">
        <v>212</v>
      </c>
      <c r="F53" s="369"/>
      <c r="G53" s="367"/>
      <c r="H53" s="367"/>
      <c r="I53" s="367"/>
      <c r="J53" s="367"/>
      <c r="K53" s="367"/>
      <c r="L53" s="367"/>
      <c r="M53" s="367"/>
      <c r="N53" s="375"/>
      <c r="O53" s="66"/>
      <c r="P53" s="383"/>
      <c r="Q53" s="370">
        <f>SUM(G53:P53)</f>
        <v>0</v>
      </c>
      <c r="R53" s="371">
        <v>13.8</v>
      </c>
      <c r="S53" s="372">
        <f t="shared" si="6"/>
        <v>0</v>
      </c>
      <c r="T53" s="373">
        <v>11.6</v>
      </c>
      <c r="U53" s="38"/>
      <c r="V53" s="36"/>
      <c r="W53" s="40"/>
      <c r="X53" s="108"/>
      <c r="Y53" s="191">
        <v>400</v>
      </c>
      <c r="Z53" s="192">
        <f t="shared" si="8"/>
        <v>0</v>
      </c>
    </row>
    <row r="54" spans="1:26" ht="16.5" customHeight="1" thickBot="1">
      <c r="A54" s="94"/>
      <c r="B54" s="58">
        <v>27</v>
      </c>
      <c r="C54" s="389" t="s">
        <v>298</v>
      </c>
      <c r="D54" s="86" t="s">
        <v>299</v>
      </c>
      <c r="E54" s="58" t="s">
        <v>39</v>
      </c>
      <c r="F54" s="64"/>
      <c r="G54" s="58"/>
      <c r="H54" s="58"/>
      <c r="I54" s="58"/>
      <c r="J54" s="58"/>
      <c r="K54" s="58"/>
      <c r="L54" s="58"/>
      <c r="M54" s="58"/>
      <c r="N54" s="390"/>
      <c r="O54" s="58"/>
      <c r="P54" s="391"/>
      <c r="Q54" s="255">
        <f>SUM(G54:P54)</f>
        <v>0</v>
      </c>
      <c r="R54" s="164">
        <v>14.8</v>
      </c>
      <c r="S54" s="61">
        <f>Q54*R54</f>
        <v>0</v>
      </c>
      <c r="T54" s="69">
        <v>12.3</v>
      </c>
      <c r="U54" s="38"/>
      <c r="V54" s="36"/>
      <c r="W54" s="40"/>
      <c r="X54" s="108"/>
      <c r="Y54" s="191">
        <v>420</v>
      </c>
      <c r="Z54" s="192">
        <f t="shared" si="8"/>
        <v>0</v>
      </c>
    </row>
    <row r="55" spans="1:24" ht="16.5" customHeight="1" thickBot="1">
      <c r="A55" s="94"/>
      <c r="B55" s="143"/>
      <c r="C55" s="101"/>
      <c r="D55" s="171" t="s">
        <v>232</v>
      </c>
      <c r="E55" s="101"/>
      <c r="F55" s="102"/>
      <c r="G55" s="124"/>
      <c r="H55" s="124"/>
      <c r="I55" s="124"/>
      <c r="J55" s="124"/>
      <c r="K55" s="124"/>
      <c r="L55" s="124"/>
      <c r="M55" s="124"/>
      <c r="N55" s="124"/>
      <c r="O55" s="102"/>
      <c r="P55" s="101"/>
      <c r="Q55" s="256"/>
      <c r="R55" s="104"/>
      <c r="S55" s="105"/>
      <c r="T55" s="106"/>
      <c r="U55" s="71"/>
      <c r="V55" s="17"/>
      <c r="W55" s="24">
        <f t="shared" si="2"/>
        <v>0</v>
      </c>
      <c r="X55" s="108"/>
    </row>
    <row r="56" spans="1:26" ht="16.5" customHeight="1">
      <c r="A56" s="94"/>
      <c r="B56" s="65">
        <v>28</v>
      </c>
      <c r="C56" s="138" t="s">
        <v>293</v>
      </c>
      <c r="D56" s="90" t="s">
        <v>294</v>
      </c>
      <c r="E56" s="65" t="s">
        <v>75</v>
      </c>
      <c r="F56" s="62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258">
        <f>SUM(G56:P56)</f>
        <v>0</v>
      </c>
      <c r="R56" s="163">
        <v>29.9</v>
      </c>
      <c r="S56" s="59">
        <f t="shared" si="6"/>
        <v>0</v>
      </c>
      <c r="T56" s="67">
        <v>24.5</v>
      </c>
      <c r="U56" s="72"/>
      <c r="V56" s="25">
        <v>1030</v>
      </c>
      <c r="W56" s="24">
        <f t="shared" si="2"/>
        <v>0</v>
      </c>
      <c r="X56" s="108">
        <f t="shared" si="7"/>
        <v>0</v>
      </c>
      <c r="Y56" s="191">
        <v>1001</v>
      </c>
      <c r="Z56" s="192">
        <f>Q56*Y56</f>
        <v>0</v>
      </c>
    </row>
    <row r="57" spans="1:26" ht="16.5" customHeight="1">
      <c r="A57" s="94"/>
      <c r="B57" s="66">
        <v>29</v>
      </c>
      <c r="C57" s="136" t="s">
        <v>76</v>
      </c>
      <c r="D57" s="85" t="s">
        <v>77</v>
      </c>
      <c r="E57" s="66" t="s">
        <v>78</v>
      </c>
      <c r="F57" s="63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50">
        <f>SUM(G57:P57)</f>
        <v>0</v>
      </c>
      <c r="R57" s="165">
        <v>54.2</v>
      </c>
      <c r="S57" s="60">
        <f t="shared" si="6"/>
        <v>0</v>
      </c>
      <c r="T57" s="68">
        <v>46</v>
      </c>
      <c r="U57" s="72"/>
      <c r="V57" s="25">
        <v>430</v>
      </c>
      <c r="W57" s="24">
        <f t="shared" si="2"/>
        <v>0</v>
      </c>
      <c r="X57" s="108">
        <f t="shared" si="7"/>
        <v>0</v>
      </c>
      <c r="Y57" s="191">
        <v>405</v>
      </c>
      <c r="Z57" s="192">
        <f>Q57*Y57</f>
        <v>0</v>
      </c>
    </row>
    <row r="58" spans="1:26" ht="16.5" customHeight="1">
      <c r="A58" s="94"/>
      <c r="B58" s="66">
        <v>30</v>
      </c>
      <c r="C58" s="136" t="s">
        <v>79</v>
      </c>
      <c r="D58" s="85" t="s">
        <v>80</v>
      </c>
      <c r="E58" s="66" t="s">
        <v>75</v>
      </c>
      <c r="F58" s="63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50">
        <f>SUM(G58:P58)</f>
        <v>0</v>
      </c>
      <c r="R58" s="165">
        <v>25.7</v>
      </c>
      <c r="S58" s="60">
        <f t="shared" si="6"/>
        <v>0</v>
      </c>
      <c r="T58" s="68">
        <v>21</v>
      </c>
      <c r="U58" s="72"/>
      <c r="V58" s="25">
        <v>1030</v>
      </c>
      <c r="W58" s="24">
        <f t="shared" si="2"/>
        <v>0</v>
      </c>
      <c r="X58" s="108">
        <f t="shared" si="7"/>
        <v>0</v>
      </c>
      <c r="Y58" s="191">
        <v>1001</v>
      </c>
      <c r="Z58" s="192">
        <f>Q58*Y58</f>
        <v>0</v>
      </c>
    </row>
    <row r="59" spans="1:26" ht="16.5" customHeight="1" thickBot="1">
      <c r="A59" s="94"/>
      <c r="B59" s="58">
        <v>31</v>
      </c>
      <c r="C59" s="137" t="s">
        <v>81</v>
      </c>
      <c r="D59" s="86" t="s">
        <v>82</v>
      </c>
      <c r="E59" s="58" t="s">
        <v>75</v>
      </c>
      <c r="F59" s="64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255">
        <f>SUM(G59:P59)</f>
        <v>0</v>
      </c>
      <c r="R59" s="164">
        <v>37.1</v>
      </c>
      <c r="S59" s="61">
        <f t="shared" si="6"/>
        <v>0</v>
      </c>
      <c r="T59" s="69">
        <v>32</v>
      </c>
      <c r="U59" s="72"/>
      <c r="V59" s="25">
        <v>1030</v>
      </c>
      <c r="W59" s="24">
        <f t="shared" si="2"/>
        <v>0</v>
      </c>
      <c r="X59" s="108">
        <f t="shared" si="7"/>
        <v>0</v>
      </c>
      <c r="Y59" s="191">
        <v>1001</v>
      </c>
      <c r="Z59" s="192">
        <f>Q59*Y59</f>
        <v>0</v>
      </c>
    </row>
    <row r="60" spans="1:24" ht="16.5" customHeight="1" thickBot="1">
      <c r="A60" s="94"/>
      <c r="B60" s="143"/>
      <c r="C60" s="101"/>
      <c r="D60" s="171" t="s">
        <v>231</v>
      </c>
      <c r="E60" s="101"/>
      <c r="F60" s="102"/>
      <c r="G60" s="124"/>
      <c r="H60" s="124"/>
      <c r="I60" s="124"/>
      <c r="J60" s="124"/>
      <c r="K60" s="124"/>
      <c r="L60" s="124"/>
      <c r="M60" s="124"/>
      <c r="N60" s="124"/>
      <c r="O60" s="102"/>
      <c r="P60" s="101"/>
      <c r="Q60" s="256"/>
      <c r="R60" s="104"/>
      <c r="S60" s="105"/>
      <c r="T60" s="106"/>
      <c r="U60" s="72"/>
      <c r="V60" s="25"/>
      <c r="W60" s="24">
        <f t="shared" si="2"/>
        <v>0</v>
      </c>
      <c r="X60" s="108"/>
    </row>
    <row r="61" spans="1:26" ht="16.5" customHeight="1">
      <c r="A61" s="94"/>
      <c r="B61" s="65">
        <v>32</v>
      </c>
      <c r="C61" s="138" t="s">
        <v>83</v>
      </c>
      <c r="D61" s="90" t="s">
        <v>84</v>
      </c>
      <c r="E61" s="65" t="s">
        <v>85</v>
      </c>
      <c r="F61" s="62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258">
        <f>SUM(G61:P61)</f>
        <v>0</v>
      </c>
      <c r="R61" s="163">
        <v>34.5</v>
      </c>
      <c r="S61" s="59">
        <f t="shared" si="6"/>
        <v>0</v>
      </c>
      <c r="T61" s="67">
        <v>39.5</v>
      </c>
      <c r="U61" s="73"/>
      <c r="V61" s="23">
        <v>55</v>
      </c>
      <c r="W61" s="13">
        <f t="shared" si="2"/>
        <v>0</v>
      </c>
      <c r="X61" s="108">
        <f t="shared" si="7"/>
        <v>0</v>
      </c>
      <c r="Y61" s="191">
        <v>60</v>
      </c>
      <c r="Z61" s="192">
        <f>Q61*Y61</f>
        <v>0</v>
      </c>
    </row>
    <row r="62" spans="1:26" ht="16.5" customHeight="1">
      <c r="A62" s="94"/>
      <c r="B62" s="66">
        <v>33</v>
      </c>
      <c r="C62" s="136" t="s">
        <v>86</v>
      </c>
      <c r="D62" s="85" t="s">
        <v>87</v>
      </c>
      <c r="E62" s="66" t="s">
        <v>88</v>
      </c>
      <c r="F62" s="63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50">
        <f>SUM(G62:P62)</f>
        <v>0</v>
      </c>
      <c r="R62" s="165">
        <v>12.2</v>
      </c>
      <c r="S62" s="60">
        <f t="shared" si="6"/>
        <v>0</v>
      </c>
      <c r="T62" s="68">
        <v>14</v>
      </c>
      <c r="U62" s="51"/>
      <c r="V62" s="14">
        <v>30</v>
      </c>
      <c r="W62" s="14">
        <f t="shared" si="2"/>
        <v>0</v>
      </c>
      <c r="X62" s="108">
        <f t="shared" si="7"/>
        <v>0</v>
      </c>
      <c r="Y62" s="191">
        <v>35</v>
      </c>
      <c r="Z62" s="192">
        <f aca="true" t="shared" si="10" ref="Z62:Z74">Q62*Y62</f>
        <v>0</v>
      </c>
    </row>
    <row r="63" spans="1:26" ht="16.5" customHeight="1">
      <c r="A63" s="94"/>
      <c r="B63" s="66">
        <v>34</v>
      </c>
      <c r="C63" s="136" t="s">
        <v>89</v>
      </c>
      <c r="D63" s="85" t="s">
        <v>90</v>
      </c>
      <c r="E63" s="66" t="s">
        <v>91</v>
      </c>
      <c r="F63" s="63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250">
        <f aca="true" t="shared" si="11" ref="Q63:Q73">SUM(G63:P63)</f>
        <v>0</v>
      </c>
      <c r="R63" s="165">
        <v>34.5</v>
      </c>
      <c r="S63" s="60">
        <f t="shared" si="6"/>
        <v>0</v>
      </c>
      <c r="T63" s="68">
        <v>39.5</v>
      </c>
      <c r="U63" s="51"/>
      <c r="V63" s="14">
        <v>70</v>
      </c>
      <c r="W63" s="14">
        <f t="shared" si="2"/>
        <v>0</v>
      </c>
      <c r="X63" s="108">
        <f t="shared" si="7"/>
        <v>0</v>
      </c>
      <c r="Y63" s="191">
        <v>75</v>
      </c>
      <c r="Z63" s="192">
        <f t="shared" si="10"/>
        <v>0</v>
      </c>
    </row>
    <row r="64" spans="1:26" ht="16.5" customHeight="1">
      <c r="A64" s="94"/>
      <c r="B64" s="66">
        <v>35</v>
      </c>
      <c r="C64" s="136" t="s">
        <v>92</v>
      </c>
      <c r="D64" s="85" t="s">
        <v>93</v>
      </c>
      <c r="E64" s="66" t="s">
        <v>94</v>
      </c>
      <c r="F64" s="63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250">
        <f t="shared" si="11"/>
        <v>0</v>
      </c>
      <c r="R64" s="165">
        <v>12.2</v>
      </c>
      <c r="S64" s="60">
        <f t="shared" si="6"/>
        <v>0</v>
      </c>
      <c r="T64" s="68">
        <v>14</v>
      </c>
      <c r="U64" s="51"/>
      <c r="V64" s="14">
        <v>35</v>
      </c>
      <c r="W64" s="14">
        <f t="shared" si="2"/>
        <v>0</v>
      </c>
      <c r="X64" s="108">
        <f t="shared" si="7"/>
        <v>0</v>
      </c>
      <c r="Y64" s="191">
        <v>40</v>
      </c>
      <c r="Z64" s="192">
        <f t="shared" si="10"/>
        <v>0</v>
      </c>
    </row>
    <row r="65" spans="1:26" ht="16.5" customHeight="1">
      <c r="A65" s="94"/>
      <c r="B65" s="66">
        <v>36</v>
      </c>
      <c r="C65" s="136" t="s">
        <v>95</v>
      </c>
      <c r="D65" s="85" t="s">
        <v>96</v>
      </c>
      <c r="E65" s="66" t="s">
        <v>97</v>
      </c>
      <c r="F65" s="63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50">
        <f t="shared" si="11"/>
        <v>0</v>
      </c>
      <c r="R65" s="165">
        <v>16.3</v>
      </c>
      <c r="S65" s="60">
        <f t="shared" si="6"/>
        <v>0</v>
      </c>
      <c r="T65" s="68">
        <v>21</v>
      </c>
      <c r="U65" s="51"/>
      <c r="V65" s="14">
        <v>45</v>
      </c>
      <c r="W65" s="14">
        <f t="shared" si="2"/>
        <v>0</v>
      </c>
      <c r="X65" s="108">
        <f t="shared" si="7"/>
        <v>0</v>
      </c>
      <c r="Y65" s="191">
        <v>50</v>
      </c>
      <c r="Z65" s="192">
        <f t="shared" si="10"/>
        <v>0</v>
      </c>
    </row>
    <row r="66" spans="1:26" ht="16.5" customHeight="1">
      <c r="A66" s="94"/>
      <c r="B66" s="66">
        <v>37</v>
      </c>
      <c r="C66" s="136" t="s">
        <v>98</v>
      </c>
      <c r="D66" s="85" t="s">
        <v>99</v>
      </c>
      <c r="E66" s="66" t="s">
        <v>100</v>
      </c>
      <c r="F66" s="63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50">
        <f t="shared" si="11"/>
        <v>0</v>
      </c>
      <c r="R66" s="165">
        <v>16.3</v>
      </c>
      <c r="S66" s="60">
        <f t="shared" si="6"/>
        <v>0</v>
      </c>
      <c r="T66" s="68">
        <v>21</v>
      </c>
      <c r="U66" s="51"/>
      <c r="V66" s="14">
        <v>65</v>
      </c>
      <c r="W66" s="14">
        <f t="shared" si="2"/>
        <v>0</v>
      </c>
      <c r="X66" s="108">
        <f t="shared" si="7"/>
        <v>0</v>
      </c>
      <c r="Y66" s="191">
        <v>70</v>
      </c>
      <c r="Z66" s="192">
        <f t="shared" si="10"/>
        <v>0</v>
      </c>
    </row>
    <row r="67" spans="1:26" ht="16.5" customHeight="1">
      <c r="A67" s="94"/>
      <c r="B67" s="66">
        <v>38</v>
      </c>
      <c r="C67" s="136" t="s">
        <v>101</v>
      </c>
      <c r="D67" s="85" t="s">
        <v>102</v>
      </c>
      <c r="E67" s="66" t="s">
        <v>103</v>
      </c>
      <c r="F67" s="63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50">
        <f t="shared" si="11"/>
        <v>0</v>
      </c>
      <c r="R67" s="165">
        <v>42.4</v>
      </c>
      <c r="S67" s="60">
        <f t="shared" si="6"/>
        <v>0</v>
      </c>
      <c r="T67" s="68">
        <v>65</v>
      </c>
      <c r="U67" s="51"/>
      <c r="V67" s="14">
        <v>70</v>
      </c>
      <c r="W67" s="14">
        <f t="shared" si="2"/>
        <v>0</v>
      </c>
      <c r="X67" s="108">
        <f t="shared" si="7"/>
        <v>0</v>
      </c>
      <c r="Y67" s="191">
        <v>75</v>
      </c>
      <c r="Z67" s="192">
        <f t="shared" si="10"/>
        <v>0</v>
      </c>
    </row>
    <row r="68" spans="1:26" ht="16.5" customHeight="1">
      <c r="A68" s="94"/>
      <c r="B68" s="66">
        <v>39</v>
      </c>
      <c r="C68" s="136" t="s">
        <v>104</v>
      </c>
      <c r="D68" s="85" t="s">
        <v>295</v>
      </c>
      <c r="E68" s="66" t="s">
        <v>105</v>
      </c>
      <c r="F68" s="63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50">
        <f t="shared" si="11"/>
        <v>0</v>
      </c>
      <c r="R68" s="165">
        <v>24.9</v>
      </c>
      <c r="S68" s="60">
        <f t="shared" si="6"/>
        <v>0</v>
      </c>
      <c r="T68" s="68">
        <v>33</v>
      </c>
      <c r="U68" s="51"/>
      <c r="V68" s="14">
        <v>60</v>
      </c>
      <c r="W68" s="14">
        <f t="shared" si="2"/>
        <v>0</v>
      </c>
      <c r="X68" s="108">
        <f t="shared" si="7"/>
        <v>0</v>
      </c>
      <c r="Y68" s="191">
        <v>65</v>
      </c>
      <c r="Z68" s="192">
        <f t="shared" si="10"/>
        <v>0</v>
      </c>
    </row>
    <row r="69" spans="1:26" ht="16.5" customHeight="1">
      <c r="A69" s="94"/>
      <c r="B69" s="66">
        <v>40</v>
      </c>
      <c r="C69" s="136" t="s">
        <v>106</v>
      </c>
      <c r="D69" s="85" t="s">
        <v>107</v>
      </c>
      <c r="E69" s="66" t="s">
        <v>108</v>
      </c>
      <c r="F69" s="63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250">
        <f t="shared" si="11"/>
        <v>0</v>
      </c>
      <c r="R69" s="165">
        <v>15</v>
      </c>
      <c r="S69" s="60">
        <f t="shared" si="6"/>
        <v>0</v>
      </c>
      <c r="T69" s="68">
        <v>20</v>
      </c>
      <c r="U69" s="51"/>
      <c r="V69" s="14">
        <v>50</v>
      </c>
      <c r="W69" s="14">
        <f t="shared" si="2"/>
        <v>0</v>
      </c>
      <c r="X69" s="108">
        <f t="shared" si="7"/>
        <v>0</v>
      </c>
      <c r="Y69" s="191">
        <v>55</v>
      </c>
      <c r="Z69" s="192">
        <f t="shared" si="10"/>
        <v>0</v>
      </c>
    </row>
    <row r="70" spans="1:26" ht="16.5" customHeight="1">
      <c r="A70" s="94"/>
      <c r="B70" s="66">
        <v>41</v>
      </c>
      <c r="C70" s="136" t="s">
        <v>109</v>
      </c>
      <c r="D70" s="85" t="s">
        <v>110</v>
      </c>
      <c r="E70" s="66" t="s">
        <v>111</v>
      </c>
      <c r="F70" s="63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250">
        <f t="shared" si="11"/>
        <v>0</v>
      </c>
      <c r="R70" s="165">
        <v>117.8</v>
      </c>
      <c r="S70" s="60">
        <f t="shared" si="6"/>
        <v>0</v>
      </c>
      <c r="T70" s="68">
        <v>131.5</v>
      </c>
      <c r="U70" s="51"/>
      <c r="V70" s="14">
        <v>175</v>
      </c>
      <c r="W70" s="14">
        <f t="shared" si="2"/>
        <v>0</v>
      </c>
      <c r="X70" s="108">
        <f t="shared" si="7"/>
        <v>0</v>
      </c>
      <c r="Y70" s="191">
        <v>185</v>
      </c>
      <c r="Z70" s="192">
        <f t="shared" si="10"/>
        <v>0</v>
      </c>
    </row>
    <row r="71" spans="1:26" ht="16.5" customHeight="1">
      <c r="A71" s="94"/>
      <c r="B71" s="66">
        <v>42</v>
      </c>
      <c r="C71" s="136" t="s">
        <v>112</v>
      </c>
      <c r="D71" s="85" t="s">
        <v>113</v>
      </c>
      <c r="E71" s="66" t="s">
        <v>114</v>
      </c>
      <c r="F71" s="63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250">
        <f t="shared" si="11"/>
        <v>0</v>
      </c>
      <c r="R71" s="165">
        <v>117.8</v>
      </c>
      <c r="S71" s="60">
        <f t="shared" si="6"/>
        <v>0</v>
      </c>
      <c r="T71" s="68">
        <v>131.5</v>
      </c>
      <c r="U71" s="51"/>
      <c r="V71" s="14">
        <v>235</v>
      </c>
      <c r="W71" s="14">
        <f t="shared" si="2"/>
        <v>0</v>
      </c>
      <c r="X71" s="108">
        <f t="shared" si="7"/>
        <v>0</v>
      </c>
      <c r="Y71" s="191">
        <v>250</v>
      </c>
      <c r="Z71" s="192">
        <f t="shared" si="10"/>
        <v>0</v>
      </c>
    </row>
    <row r="72" spans="1:26" ht="16.5" customHeight="1">
      <c r="A72" s="94"/>
      <c r="B72" s="66">
        <v>43</v>
      </c>
      <c r="C72" s="136" t="s">
        <v>115</v>
      </c>
      <c r="D72" s="85" t="s">
        <v>116</v>
      </c>
      <c r="E72" s="66" t="s">
        <v>117</v>
      </c>
      <c r="F72" s="63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50">
        <f t="shared" si="11"/>
        <v>0</v>
      </c>
      <c r="R72" s="165">
        <v>56.2</v>
      </c>
      <c r="S72" s="60">
        <f t="shared" si="6"/>
        <v>0</v>
      </c>
      <c r="T72" s="68">
        <v>75</v>
      </c>
      <c r="U72" s="51"/>
      <c r="V72" s="14">
        <v>180</v>
      </c>
      <c r="W72" s="14">
        <f t="shared" si="2"/>
        <v>0</v>
      </c>
      <c r="X72" s="108">
        <f t="shared" si="7"/>
        <v>0</v>
      </c>
      <c r="Y72" s="191">
        <v>185</v>
      </c>
      <c r="Z72" s="192">
        <f t="shared" si="10"/>
        <v>0</v>
      </c>
    </row>
    <row r="73" spans="1:26" ht="16.5" customHeight="1">
      <c r="A73" s="94"/>
      <c r="B73" s="66">
        <v>44</v>
      </c>
      <c r="C73" s="136" t="s">
        <v>118</v>
      </c>
      <c r="D73" s="85" t="s">
        <v>119</v>
      </c>
      <c r="E73" s="66" t="s">
        <v>120</v>
      </c>
      <c r="F73" s="63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50">
        <f t="shared" si="11"/>
        <v>0</v>
      </c>
      <c r="R73" s="165">
        <v>17.5</v>
      </c>
      <c r="S73" s="60">
        <f aca="true" t="shared" si="12" ref="S73:S94">Q73*R73</f>
        <v>0</v>
      </c>
      <c r="T73" s="68">
        <v>22</v>
      </c>
      <c r="U73" s="51"/>
      <c r="V73" s="14">
        <v>50</v>
      </c>
      <c r="W73" s="14">
        <f t="shared" si="2"/>
        <v>0</v>
      </c>
      <c r="X73" s="108">
        <f t="shared" si="7"/>
        <v>0</v>
      </c>
      <c r="Y73" s="191">
        <v>55</v>
      </c>
      <c r="Z73" s="192">
        <f t="shared" si="10"/>
        <v>0</v>
      </c>
    </row>
    <row r="74" spans="1:26" ht="16.5" customHeight="1" thickBot="1">
      <c r="A74" s="94"/>
      <c r="B74" s="58">
        <v>45</v>
      </c>
      <c r="C74" s="137" t="s">
        <v>121</v>
      </c>
      <c r="D74" s="86" t="s">
        <v>122</v>
      </c>
      <c r="E74" s="58" t="s">
        <v>78</v>
      </c>
      <c r="F74" s="64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255">
        <f>SUM(G74:P74)</f>
        <v>0</v>
      </c>
      <c r="R74" s="164">
        <v>70</v>
      </c>
      <c r="S74" s="61">
        <f t="shared" si="12"/>
        <v>0</v>
      </c>
      <c r="T74" s="69">
        <v>88</v>
      </c>
      <c r="U74" s="70"/>
      <c r="V74" s="15">
        <v>505</v>
      </c>
      <c r="W74" s="15">
        <f t="shared" si="2"/>
        <v>0</v>
      </c>
      <c r="X74" s="108">
        <f t="shared" si="7"/>
        <v>0</v>
      </c>
      <c r="Y74" s="191">
        <v>535</v>
      </c>
      <c r="Z74" s="192">
        <f t="shared" si="10"/>
        <v>0</v>
      </c>
    </row>
    <row r="75" spans="1:24" ht="16.5" customHeight="1" thickBot="1">
      <c r="A75" s="94"/>
      <c r="B75" s="143"/>
      <c r="C75" s="101"/>
      <c r="D75" s="171" t="s">
        <v>230</v>
      </c>
      <c r="E75" s="101"/>
      <c r="F75" s="102"/>
      <c r="G75" s="124"/>
      <c r="H75" s="124"/>
      <c r="I75" s="124"/>
      <c r="J75" s="124"/>
      <c r="K75" s="124"/>
      <c r="L75" s="124"/>
      <c r="M75" s="124"/>
      <c r="N75" s="124"/>
      <c r="O75" s="102"/>
      <c r="P75" s="101"/>
      <c r="Q75" s="256"/>
      <c r="R75" s="104"/>
      <c r="S75" s="105"/>
      <c r="T75" s="106"/>
      <c r="U75" s="71"/>
      <c r="V75" s="17"/>
      <c r="W75" s="17"/>
      <c r="X75" s="108"/>
    </row>
    <row r="76" spans="1:26" ht="16.5" customHeight="1">
      <c r="A76" s="94"/>
      <c r="B76" s="65">
        <v>46</v>
      </c>
      <c r="C76" s="138" t="s">
        <v>123</v>
      </c>
      <c r="D76" s="90" t="s">
        <v>124</v>
      </c>
      <c r="E76" s="65" t="s">
        <v>125</v>
      </c>
      <c r="F76" s="62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258">
        <f>SUM(G76:P76)</f>
        <v>0</v>
      </c>
      <c r="R76" s="163">
        <v>11.8</v>
      </c>
      <c r="S76" s="59">
        <f t="shared" si="12"/>
        <v>0</v>
      </c>
      <c r="T76" s="67">
        <v>12.5</v>
      </c>
      <c r="U76" s="73"/>
      <c r="V76" s="23">
        <v>295</v>
      </c>
      <c r="W76" s="23">
        <f t="shared" si="2"/>
        <v>0</v>
      </c>
      <c r="X76" s="108">
        <f t="shared" si="7"/>
        <v>0</v>
      </c>
      <c r="Y76" s="191">
        <v>310</v>
      </c>
      <c r="Z76" s="192">
        <f>Q76*Y76</f>
        <v>0</v>
      </c>
    </row>
    <row r="77" spans="1:26" ht="16.5" customHeight="1">
      <c r="A77" s="94"/>
      <c r="B77" s="66">
        <v>47</v>
      </c>
      <c r="C77" s="136" t="s">
        <v>126</v>
      </c>
      <c r="D77" s="85" t="s">
        <v>127</v>
      </c>
      <c r="E77" s="66" t="s">
        <v>125</v>
      </c>
      <c r="F77" s="63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50">
        <f>SUM(G77:P77)</f>
        <v>0</v>
      </c>
      <c r="R77" s="165">
        <v>11.8</v>
      </c>
      <c r="S77" s="60">
        <f t="shared" si="12"/>
        <v>0</v>
      </c>
      <c r="T77" s="68">
        <v>12.5</v>
      </c>
      <c r="U77" s="51"/>
      <c r="V77" s="14">
        <v>295</v>
      </c>
      <c r="W77" s="14">
        <f t="shared" si="2"/>
        <v>0</v>
      </c>
      <c r="X77" s="108">
        <f t="shared" si="7"/>
        <v>0</v>
      </c>
      <c r="Y77" s="191">
        <v>310</v>
      </c>
      <c r="Z77" s="192">
        <f aca="true" t="shared" si="13" ref="Z77:Z112">Q77*Y77</f>
        <v>0</v>
      </c>
    </row>
    <row r="78" spans="1:26" ht="16.5" customHeight="1">
      <c r="A78" s="94"/>
      <c r="B78" s="66">
        <v>48</v>
      </c>
      <c r="C78" s="136" t="s">
        <v>128</v>
      </c>
      <c r="D78" s="85" t="s">
        <v>129</v>
      </c>
      <c r="E78" s="66" t="s">
        <v>130</v>
      </c>
      <c r="F78" s="63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250">
        <f aca="true" t="shared" si="14" ref="Q78:Q84">SUM(G78:P78)</f>
        <v>0</v>
      </c>
      <c r="R78" s="165">
        <v>7.2</v>
      </c>
      <c r="S78" s="60">
        <f t="shared" si="12"/>
        <v>0</v>
      </c>
      <c r="T78" s="68">
        <v>7.5</v>
      </c>
      <c r="U78" s="51"/>
      <c r="V78" s="14">
        <v>185</v>
      </c>
      <c r="W78" s="14">
        <f t="shared" si="2"/>
        <v>0</v>
      </c>
      <c r="X78" s="108">
        <f t="shared" si="7"/>
        <v>0</v>
      </c>
      <c r="Y78" s="191">
        <v>200</v>
      </c>
      <c r="Z78" s="192">
        <f t="shared" si="13"/>
        <v>0</v>
      </c>
    </row>
    <row r="79" spans="1:26" ht="16.5" customHeight="1">
      <c r="A79" s="94"/>
      <c r="B79" s="66">
        <v>49</v>
      </c>
      <c r="C79" s="136" t="s">
        <v>131</v>
      </c>
      <c r="D79" s="85" t="s">
        <v>132</v>
      </c>
      <c r="E79" s="66" t="s">
        <v>133</v>
      </c>
      <c r="F79" s="63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250">
        <f t="shared" si="14"/>
        <v>0</v>
      </c>
      <c r="R79" s="165">
        <v>10.9</v>
      </c>
      <c r="S79" s="60">
        <f t="shared" si="12"/>
        <v>0</v>
      </c>
      <c r="T79" s="68">
        <v>11.6</v>
      </c>
      <c r="U79" s="51"/>
      <c r="V79" s="14">
        <v>110</v>
      </c>
      <c r="W79" s="14">
        <f t="shared" si="2"/>
        <v>0</v>
      </c>
      <c r="X79" s="108">
        <f t="shared" si="7"/>
        <v>0</v>
      </c>
      <c r="Y79" s="191">
        <v>105</v>
      </c>
      <c r="Z79" s="192">
        <f t="shared" si="13"/>
        <v>0</v>
      </c>
    </row>
    <row r="80" spans="1:26" ht="16.5" customHeight="1">
      <c r="A80" s="94"/>
      <c r="B80" s="66">
        <v>50</v>
      </c>
      <c r="C80" s="136" t="s">
        <v>268</v>
      </c>
      <c r="D80" s="85" t="s">
        <v>269</v>
      </c>
      <c r="E80" s="66" t="s">
        <v>100</v>
      </c>
      <c r="F80" s="63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250">
        <f t="shared" si="14"/>
        <v>0</v>
      </c>
      <c r="R80" s="165">
        <v>7.2</v>
      </c>
      <c r="S80" s="60">
        <f t="shared" si="12"/>
        <v>0</v>
      </c>
      <c r="T80" s="68">
        <v>7.5</v>
      </c>
      <c r="U80" s="51"/>
      <c r="V80" s="14"/>
      <c r="W80" s="14"/>
      <c r="X80" s="108"/>
      <c r="Y80" s="191">
        <v>40</v>
      </c>
      <c r="Z80" s="192">
        <f t="shared" si="13"/>
        <v>0</v>
      </c>
    </row>
    <row r="81" spans="1:26" ht="16.5" customHeight="1">
      <c r="A81" s="94"/>
      <c r="B81" s="66">
        <v>51</v>
      </c>
      <c r="C81" s="136" t="s">
        <v>134</v>
      </c>
      <c r="D81" s="85" t="s">
        <v>135</v>
      </c>
      <c r="E81" s="66" t="s">
        <v>14</v>
      </c>
      <c r="F81" s="63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250">
        <f t="shared" si="14"/>
        <v>0</v>
      </c>
      <c r="R81" s="165">
        <v>9.6</v>
      </c>
      <c r="S81" s="60">
        <f t="shared" si="12"/>
        <v>0</v>
      </c>
      <c r="T81" s="68">
        <v>10</v>
      </c>
      <c r="U81" s="51"/>
      <c r="V81" s="14">
        <v>200</v>
      </c>
      <c r="W81" s="14">
        <f t="shared" si="2"/>
        <v>0</v>
      </c>
      <c r="X81" s="108">
        <f t="shared" si="7"/>
        <v>0</v>
      </c>
      <c r="Y81" s="191">
        <v>215</v>
      </c>
      <c r="Z81" s="192">
        <f t="shared" si="13"/>
        <v>0</v>
      </c>
    </row>
    <row r="82" spans="1:26" ht="16.5" customHeight="1">
      <c r="A82" s="94"/>
      <c r="B82" s="66">
        <v>52</v>
      </c>
      <c r="C82" s="136" t="s">
        <v>137</v>
      </c>
      <c r="D82" s="85" t="s">
        <v>138</v>
      </c>
      <c r="E82" s="66" t="s">
        <v>139</v>
      </c>
      <c r="F82" s="63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250">
        <f t="shared" si="14"/>
        <v>0</v>
      </c>
      <c r="R82" s="165">
        <v>8.5</v>
      </c>
      <c r="S82" s="60">
        <f>Q82*R82</f>
        <v>0</v>
      </c>
      <c r="T82" s="68">
        <v>8.8</v>
      </c>
      <c r="U82" s="51"/>
      <c r="V82" s="14">
        <v>220</v>
      </c>
      <c r="W82" s="14">
        <f t="shared" si="2"/>
        <v>0</v>
      </c>
      <c r="X82" s="108">
        <f t="shared" si="7"/>
        <v>0</v>
      </c>
      <c r="Y82" s="191">
        <v>170</v>
      </c>
      <c r="Z82" s="192">
        <f t="shared" si="13"/>
        <v>0</v>
      </c>
    </row>
    <row r="83" spans="1:26" ht="16.5" customHeight="1">
      <c r="A83" s="94"/>
      <c r="B83" s="66">
        <v>53</v>
      </c>
      <c r="C83" s="136" t="s">
        <v>278</v>
      </c>
      <c r="D83" s="85" t="s">
        <v>136</v>
      </c>
      <c r="E83" s="66" t="s">
        <v>279</v>
      </c>
      <c r="F83" s="63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250">
        <f>SUM(G83:P83)</f>
        <v>0</v>
      </c>
      <c r="R83" s="165">
        <v>3.6</v>
      </c>
      <c r="S83" s="60">
        <f>Q83*R83</f>
        <v>0</v>
      </c>
      <c r="T83" s="68">
        <v>3.8</v>
      </c>
      <c r="U83" s="51"/>
      <c r="V83" s="14"/>
      <c r="W83" s="14"/>
      <c r="X83" s="108"/>
      <c r="Y83" s="191">
        <v>86</v>
      </c>
      <c r="Z83" s="192">
        <f t="shared" si="13"/>
        <v>0</v>
      </c>
    </row>
    <row r="84" spans="1:26" ht="16.5" customHeight="1">
      <c r="A84" s="94"/>
      <c r="B84" s="66">
        <v>54</v>
      </c>
      <c r="C84" s="136" t="s">
        <v>226</v>
      </c>
      <c r="D84" s="85" t="s">
        <v>227</v>
      </c>
      <c r="E84" s="66" t="s">
        <v>228</v>
      </c>
      <c r="F84" s="63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250">
        <f t="shared" si="14"/>
        <v>0</v>
      </c>
      <c r="R84" s="165">
        <v>6.7</v>
      </c>
      <c r="S84" s="60">
        <f>Q84*R84</f>
        <v>0</v>
      </c>
      <c r="T84" s="68">
        <v>7.3</v>
      </c>
      <c r="U84" s="51"/>
      <c r="V84" s="14"/>
      <c r="W84" s="14"/>
      <c r="X84" s="108"/>
      <c r="Y84" s="191">
        <v>170</v>
      </c>
      <c r="Z84" s="192">
        <f t="shared" si="13"/>
        <v>0</v>
      </c>
    </row>
    <row r="85" spans="1:26" ht="16.5" customHeight="1" hidden="1">
      <c r="A85" s="94"/>
      <c r="B85" s="144"/>
      <c r="C85" s="139" t="s">
        <v>140</v>
      </c>
      <c r="D85" s="53" t="s">
        <v>141</v>
      </c>
      <c r="E85" s="52" t="s">
        <v>142</v>
      </c>
      <c r="F85" s="54"/>
      <c r="G85" s="122"/>
      <c r="H85" s="122"/>
      <c r="I85" s="122"/>
      <c r="J85" s="122"/>
      <c r="K85" s="122"/>
      <c r="L85" s="122"/>
      <c r="M85" s="122"/>
      <c r="N85" s="122"/>
      <c r="O85" s="52"/>
      <c r="P85" s="52"/>
      <c r="Q85" s="259">
        <f>SUM(O85:P85)</f>
        <v>0</v>
      </c>
      <c r="R85" s="55">
        <v>1.2</v>
      </c>
      <c r="S85" s="55">
        <f t="shared" si="12"/>
        <v>0</v>
      </c>
      <c r="T85" s="56">
        <v>0</v>
      </c>
      <c r="U85" s="74"/>
      <c r="V85" s="13"/>
      <c r="W85" s="13">
        <f t="shared" si="2"/>
        <v>0</v>
      </c>
      <c r="X85" s="108">
        <f t="shared" si="7"/>
        <v>0</v>
      </c>
      <c r="Z85" s="192">
        <f t="shared" si="13"/>
        <v>0</v>
      </c>
    </row>
    <row r="86" spans="1:26" ht="16.5" customHeight="1" hidden="1">
      <c r="A86" s="94"/>
      <c r="B86" s="66"/>
      <c r="C86" s="140" t="s">
        <v>143</v>
      </c>
      <c r="D86" s="50" t="s">
        <v>144</v>
      </c>
      <c r="E86" s="45" t="s">
        <v>142</v>
      </c>
      <c r="F86" s="46"/>
      <c r="G86" s="123"/>
      <c r="H86" s="123"/>
      <c r="I86" s="123"/>
      <c r="J86" s="123"/>
      <c r="K86" s="123"/>
      <c r="L86" s="123"/>
      <c r="M86" s="123"/>
      <c r="N86" s="123"/>
      <c r="O86" s="45"/>
      <c r="P86" s="45"/>
      <c r="Q86" s="260">
        <f>SUM(O86:P86)</f>
        <v>0</v>
      </c>
      <c r="R86" s="47">
        <v>1.2</v>
      </c>
      <c r="S86" s="47">
        <f t="shared" si="12"/>
        <v>0</v>
      </c>
      <c r="T86" s="48">
        <v>0</v>
      </c>
      <c r="U86" s="51"/>
      <c r="V86" s="14"/>
      <c r="W86" s="14">
        <f t="shared" si="2"/>
        <v>0</v>
      </c>
      <c r="X86" s="108">
        <f t="shared" si="7"/>
        <v>0</v>
      </c>
      <c r="Z86" s="192">
        <f t="shared" si="13"/>
        <v>0</v>
      </c>
    </row>
    <row r="87" spans="1:26" ht="16.5" customHeight="1" hidden="1">
      <c r="A87" s="94"/>
      <c r="B87" s="66"/>
      <c r="C87" s="140" t="s">
        <v>145</v>
      </c>
      <c r="D87" s="50" t="s">
        <v>146</v>
      </c>
      <c r="E87" s="45" t="s">
        <v>142</v>
      </c>
      <c r="F87" s="46"/>
      <c r="G87" s="123"/>
      <c r="H87" s="123"/>
      <c r="I87" s="123"/>
      <c r="J87" s="123"/>
      <c r="K87" s="123"/>
      <c r="L87" s="123"/>
      <c r="M87" s="123"/>
      <c r="N87" s="123"/>
      <c r="O87" s="45"/>
      <c r="P87" s="45"/>
      <c r="Q87" s="260">
        <f>SUM(O87:P87)</f>
        <v>0</v>
      </c>
      <c r="R87" s="47">
        <v>1.2</v>
      </c>
      <c r="S87" s="47">
        <f t="shared" si="12"/>
        <v>0</v>
      </c>
      <c r="T87" s="48">
        <v>0</v>
      </c>
      <c r="U87" s="51"/>
      <c r="V87" s="14"/>
      <c r="W87" s="14">
        <f t="shared" si="2"/>
        <v>0</v>
      </c>
      <c r="X87" s="108">
        <f t="shared" si="7"/>
        <v>0</v>
      </c>
      <c r="Z87" s="192">
        <f t="shared" si="13"/>
        <v>0</v>
      </c>
    </row>
    <row r="88" spans="1:26" ht="16.5" customHeight="1" hidden="1">
      <c r="A88" s="94"/>
      <c r="B88" s="66"/>
      <c r="C88" s="140" t="s">
        <v>147</v>
      </c>
      <c r="D88" s="50" t="s">
        <v>148</v>
      </c>
      <c r="E88" s="45" t="s">
        <v>149</v>
      </c>
      <c r="F88" s="46"/>
      <c r="G88" s="123"/>
      <c r="H88" s="123"/>
      <c r="I88" s="123"/>
      <c r="J88" s="123"/>
      <c r="K88" s="123"/>
      <c r="L88" s="123"/>
      <c r="M88" s="123"/>
      <c r="N88" s="123"/>
      <c r="O88" s="45"/>
      <c r="P88" s="45"/>
      <c r="Q88" s="260">
        <f>SUM(O88:P88)</f>
        <v>0</v>
      </c>
      <c r="R88" s="47">
        <v>4.1</v>
      </c>
      <c r="S88" s="47">
        <f t="shared" si="12"/>
        <v>0</v>
      </c>
      <c r="T88" s="48">
        <v>0</v>
      </c>
      <c r="U88" s="51"/>
      <c r="V88" s="14"/>
      <c r="W88" s="14">
        <f t="shared" si="2"/>
        <v>0</v>
      </c>
      <c r="X88" s="108">
        <f t="shared" si="7"/>
        <v>0</v>
      </c>
      <c r="Z88" s="192">
        <f t="shared" si="13"/>
        <v>0</v>
      </c>
    </row>
    <row r="89" spans="1:25" ht="16.5" customHeight="1">
      <c r="A89" s="94"/>
      <c r="B89" s="143"/>
      <c r="C89" s="101"/>
      <c r="D89" s="171" t="s">
        <v>277</v>
      </c>
      <c r="E89" s="101"/>
      <c r="F89" s="102"/>
      <c r="G89" s="124"/>
      <c r="H89" s="124"/>
      <c r="I89" s="124"/>
      <c r="J89" s="124"/>
      <c r="K89" s="124"/>
      <c r="L89" s="124"/>
      <c r="M89" s="124"/>
      <c r="N89" s="124"/>
      <c r="O89" s="102"/>
      <c r="P89" s="101"/>
      <c r="Q89" s="256"/>
      <c r="R89" s="104"/>
      <c r="S89" s="105"/>
      <c r="T89" s="106"/>
      <c r="U89" s="51"/>
      <c r="V89" s="14"/>
      <c r="W89" s="14"/>
      <c r="X89" s="108"/>
      <c r="Y89" s="191"/>
    </row>
    <row r="90" spans="1:26" ht="16.5" customHeight="1">
      <c r="A90" s="94"/>
      <c r="B90" s="66">
        <v>55</v>
      </c>
      <c r="C90" s="136" t="s">
        <v>270</v>
      </c>
      <c r="D90" s="85" t="s">
        <v>273</v>
      </c>
      <c r="E90" s="66" t="s">
        <v>276</v>
      </c>
      <c r="F90" s="63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250">
        <f>SUM(G90:P90)</f>
        <v>0</v>
      </c>
      <c r="R90" s="60">
        <v>5.3</v>
      </c>
      <c r="S90" s="60">
        <f>Q90*R90</f>
        <v>0</v>
      </c>
      <c r="T90" s="68">
        <v>5.1</v>
      </c>
      <c r="U90" s="51"/>
      <c r="V90" s="14"/>
      <c r="W90" s="14"/>
      <c r="X90" s="108"/>
      <c r="Y90" s="191">
        <v>163</v>
      </c>
      <c r="Z90" s="192">
        <f>Q90*Y90</f>
        <v>0</v>
      </c>
    </row>
    <row r="91" spans="1:26" ht="16.5" customHeight="1">
      <c r="A91" s="94"/>
      <c r="B91" s="66">
        <v>56</v>
      </c>
      <c r="C91" s="136" t="s">
        <v>271</v>
      </c>
      <c r="D91" s="85" t="s">
        <v>274</v>
      </c>
      <c r="E91" s="66" t="s">
        <v>276</v>
      </c>
      <c r="F91" s="63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250">
        <f>SUM(G91:P91)</f>
        <v>0</v>
      </c>
      <c r="R91" s="60">
        <v>5.3</v>
      </c>
      <c r="S91" s="60">
        <f>Q91*R91</f>
        <v>0</v>
      </c>
      <c r="T91" s="68">
        <v>4.5</v>
      </c>
      <c r="U91" s="51"/>
      <c r="V91" s="14"/>
      <c r="W91" s="14"/>
      <c r="X91" s="108"/>
      <c r="Y91" s="191">
        <v>115</v>
      </c>
      <c r="Z91" s="192">
        <f>Q91*Y91</f>
        <v>0</v>
      </c>
    </row>
    <row r="92" spans="1:26" ht="16.5" customHeight="1">
      <c r="A92" s="94"/>
      <c r="B92" s="66">
        <v>57</v>
      </c>
      <c r="C92" s="136" t="s">
        <v>272</v>
      </c>
      <c r="D92" s="85" t="s">
        <v>275</v>
      </c>
      <c r="E92" s="66" t="s">
        <v>276</v>
      </c>
      <c r="F92" s="63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250">
        <f>SUM(G92:P92)</f>
        <v>0</v>
      </c>
      <c r="R92" s="60">
        <v>4.1</v>
      </c>
      <c r="S92" s="60">
        <f>Q92*R92</f>
        <v>0</v>
      </c>
      <c r="T92" s="68">
        <v>3.4</v>
      </c>
      <c r="U92" s="51"/>
      <c r="V92" s="14"/>
      <c r="W92" s="14"/>
      <c r="X92" s="108"/>
      <c r="Y92" s="191">
        <v>95</v>
      </c>
      <c r="Z92" s="192">
        <f>Q92*Y92</f>
        <v>0</v>
      </c>
    </row>
    <row r="93" spans="1:26" ht="16.5" customHeight="1" thickBot="1">
      <c r="A93" s="94"/>
      <c r="B93" s="143"/>
      <c r="C93" s="101"/>
      <c r="D93" s="171" t="s">
        <v>229</v>
      </c>
      <c r="E93" s="101"/>
      <c r="F93" s="102"/>
      <c r="G93" s="124"/>
      <c r="H93" s="124"/>
      <c r="I93" s="124"/>
      <c r="J93" s="124"/>
      <c r="K93" s="124"/>
      <c r="L93" s="124"/>
      <c r="M93" s="124"/>
      <c r="N93" s="124"/>
      <c r="O93" s="102"/>
      <c r="P93" s="101"/>
      <c r="Q93" s="256"/>
      <c r="R93" s="104"/>
      <c r="S93" s="105"/>
      <c r="T93" s="106"/>
      <c r="U93" s="51"/>
      <c r="V93" s="14"/>
      <c r="W93" s="14"/>
      <c r="X93" s="108"/>
      <c r="Z93" s="192">
        <f t="shared" si="13"/>
        <v>0</v>
      </c>
    </row>
    <row r="94" spans="1:26" ht="16.5" customHeight="1">
      <c r="A94" s="94"/>
      <c r="B94" s="65">
        <v>58</v>
      </c>
      <c r="C94" s="138" t="s">
        <v>204</v>
      </c>
      <c r="D94" s="90" t="s">
        <v>203</v>
      </c>
      <c r="E94" s="65" t="s">
        <v>171</v>
      </c>
      <c r="F94" s="62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258">
        <f>SUM(G94:P94)</f>
        <v>0</v>
      </c>
      <c r="R94" s="59">
        <v>1.45</v>
      </c>
      <c r="S94" s="59">
        <f t="shared" si="12"/>
        <v>0</v>
      </c>
      <c r="T94" s="67">
        <v>0</v>
      </c>
      <c r="U94" s="51"/>
      <c r="V94" s="14">
        <v>20</v>
      </c>
      <c r="W94" s="14">
        <f t="shared" si="2"/>
        <v>0</v>
      </c>
      <c r="X94" s="108">
        <f t="shared" si="7"/>
        <v>0</v>
      </c>
      <c r="Y94" s="234">
        <v>200</v>
      </c>
      <c r="Z94" s="192">
        <f t="shared" si="13"/>
        <v>0</v>
      </c>
    </row>
    <row r="95" spans="1:26" ht="16.5" customHeight="1" hidden="1">
      <c r="A95" s="94"/>
      <c r="B95" s="66">
        <v>55</v>
      </c>
      <c r="C95" s="136" t="s">
        <v>151</v>
      </c>
      <c r="D95" s="85" t="s">
        <v>152</v>
      </c>
      <c r="E95" s="66" t="s">
        <v>149</v>
      </c>
      <c r="F95" s="63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250">
        <f aca="true" t="shared" si="15" ref="Q95:Q111">SUM(O95:P95)</f>
        <v>0</v>
      </c>
      <c r="R95" s="60">
        <v>4</v>
      </c>
      <c r="S95" s="60">
        <f aca="true" t="shared" si="16" ref="S95:S112">Q95*R95</f>
        <v>0</v>
      </c>
      <c r="T95" s="68">
        <v>1</v>
      </c>
      <c r="U95" s="51"/>
      <c r="V95" s="14"/>
      <c r="W95" s="14">
        <f t="shared" si="2"/>
        <v>0</v>
      </c>
      <c r="X95" s="108">
        <f t="shared" si="7"/>
        <v>0</v>
      </c>
      <c r="Y95" s="234"/>
      <c r="Z95" s="192">
        <f t="shared" si="13"/>
        <v>0</v>
      </c>
    </row>
    <row r="96" spans="1:26" ht="16.5" customHeight="1" hidden="1">
      <c r="A96" s="94"/>
      <c r="B96" s="66">
        <v>56</v>
      </c>
      <c r="C96" s="136" t="s">
        <v>153</v>
      </c>
      <c r="D96" s="85" t="s">
        <v>154</v>
      </c>
      <c r="E96" s="66" t="s">
        <v>149</v>
      </c>
      <c r="F96" s="63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250">
        <f t="shared" si="15"/>
        <v>0</v>
      </c>
      <c r="R96" s="60">
        <v>5</v>
      </c>
      <c r="S96" s="60">
        <f t="shared" si="16"/>
        <v>0</v>
      </c>
      <c r="T96" s="68">
        <v>2</v>
      </c>
      <c r="U96" s="51"/>
      <c r="V96" s="14"/>
      <c r="W96" s="14">
        <f t="shared" si="2"/>
        <v>0</v>
      </c>
      <c r="X96" s="108">
        <f t="shared" si="7"/>
        <v>0</v>
      </c>
      <c r="Y96" s="234"/>
      <c r="Z96" s="192">
        <f t="shared" si="13"/>
        <v>0</v>
      </c>
    </row>
    <row r="97" spans="1:26" ht="16.5" customHeight="1" hidden="1">
      <c r="A97" s="94"/>
      <c r="B97" s="66">
        <v>57</v>
      </c>
      <c r="C97" s="136" t="s">
        <v>155</v>
      </c>
      <c r="D97" s="85" t="s">
        <v>156</v>
      </c>
      <c r="E97" s="66" t="s">
        <v>149</v>
      </c>
      <c r="F97" s="63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250">
        <f t="shared" si="15"/>
        <v>0</v>
      </c>
      <c r="R97" s="60">
        <v>6</v>
      </c>
      <c r="S97" s="60">
        <f t="shared" si="16"/>
        <v>0</v>
      </c>
      <c r="T97" s="68">
        <v>3</v>
      </c>
      <c r="U97" s="51"/>
      <c r="V97" s="14"/>
      <c r="W97" s="14">
        <f t="shared" si="2"/>
        <v>0</v>
      </c>
      <c r="X97" s="108">
        <f t="shared" si="7"/>
        <v>0</v>
      </c>
      <c r="Y97" s="234"/>
      <c r="Z97" s="192">
        <f t="shared" si="13"/>
        <v>0</v>
      </c>
    </row>
    <row r="98" spans="1:26" ht="16.5" customHeight="1" hidden="1">
      <c r="A98" s="94"/>
      <c r="B98" s="66">
        <v>58</v>
      </c>
      <c r="C98" s="136" t="s">
        <v>157</v>
      </c>
      <c r="D98" s="85" t="s">
        <v>158</v>
      </c>
      <c r="E98" s="66" t="s">
        <v>149</v>
      </c>
      <c r="F98" s="63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250">
        <f t="shared" si="15"/>
        <v>0</v>
      </c>
      <c r="R98" s="60">
        <v>7</v>
      </c>
      <c r="S98" s="60">
        <f t="shared" si="16"/>
        <v>0</v>
      </c>
      <c r="T98" s="68">
        <v>4</v>
      </c>
      <c r="U98" s="51"/>
      <c r="V98" s="14"/>
      <c r="W98" s="14">
        <f t="shared" si="2"/>
        <v>0</v>
      </c>
      <c r="X98" s="108">
        <f t="shared" si="7"/>
        <v>0</v>
      </c>
      <c r="Y98" s="234"/>
      <c r="Z98" s="192">
        <f t="shared" si="13"/>
        <v>0</v>
      </c>
    </row>
    <row r="99" spans="1:26" ht="16.5" customHeight="1" hidden="1">
      <c r="A99" s="94"/>
      <c r="B99" s="66">
        <v>59</v>
      </c>
      <c r="C99" s="136" t="s">
        <v>159</v>
      </c>
      <c r="D99" s="85" t="s">
        <v>160</v>
      </c>
      <c r="E99" s="66" t="s">
        <v>150</v>
      </c>
      <c r="F99" s="63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250">
        <f t="shared" si="15"/>
        <v>0</v>
      </c>
      <c r="R99" s="60">
        <v>8</v>
      </c>
      <c r="S99" s="60">
        <f t="shared" si="16"/>
        <v>0</v>
      </c>
      <c r="T99" s="68">
        <v>5</v>
      </c>
      <c r="U99" s="51"/>
      <c r="V99" s="14">
        <v>195</v>
      </c>
      <c r="W99" s="14">
        <f t="shared" si="2"/>
        <v>0</v>
      </c>
      <c r="X99" s="108">
        <f t="shared" si="7"/>
        <v>0</v>
      </c>
      <c r="Y99" s="234"/>
      <c r="Z99" s="192">
        <f t="shared" si="13"/>
        <v>0</v>
      </c>
    </row>
    <row r="100" spans="1:26" ht="16.5" customHeight="1" hidden="1">
      <c r="A100" s="94"/>
      <c r="B100" s="66">
        <v>60</v>
      </c>
      <c r="C100" s="136" t="s">
        <v>161</v>
      </c>
      <c r="D100" s="85" t="s">
        <v>162</v>
      </c>
      <c r="E100" s="66" t="s">
        <v>149</v>
      </c>
      <c r="F100" s="63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250">
        <f t="shared" si="15"/>
        <v>0</v>
      </c>
      <c r="R100" s="60">
        <v>9</v>
      </c>
      <c r="S100" s="60">
        <f t="shared" si="16"/>
        <v>0</v>
      </c>
      <c r="T100" s="68">
        <v>6</v>
      </c>
      <c r="U100" s="51"/>
      <c r="V100" s="14"/>
      <c r="W100" s="14">
        <f t="shared" si="2"/>
        <v>0</v>
      </c>
      <c r="X100" s="108">
        <f t="shared" si="7"/>
        <v>0</v>
      </c>
      <c r="Y100" s="234"/>
      <c r="Z100" s="192">
        <f t="shared" si="13"/>
        <v>0</v>
      </c>
    </row>
    <row r="101" spans="1:26" ht="16.5" customHeight="1" hidden="1">
      <c r="A101" s="94"/>
      <c r="B101" s="66">
        <v>61</v>
      </c>
      <c r="C101" s="136" t="s">
        <v>163</v>
      </c>
      <c r="D101" s="85" t="s">
        <v>164</v>
      </c>
      <c r="E101" s="66" t="s">
        <v>150</v>
      </c>
      <c r="F101" s="63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250">
        <f t="shared" si="15"/>
        <v>0</v>
      </c>
      <c r="R101" s="60">
        <v>10</v>
      </c>
      <c r="S101" s="60">
        <f t="shared" si="16"/>
        <v>0</v>
      </c>
      <c r="T101" s="68">
        <v>7</v>
      </c>
      <c r="U101" s="51"/>
      <c r="V101" s="14">
        <v>195</v>
      </c>
      <c r="W101" s="14">
        <f aca="true" t="shared" si="17" ref="W101:X118">V101*Q101</f>
        <v>0</v>
      </c>
      <c r="X101" s="108">
        <f aca="true" t="shared" si="18" ref="X101:X115">Q101*V101</f>
        <v>0</v>
      </c>
      <c r="Y101" s="234"/>
      <c r="Z101" s="192">
        <f t="shared" si="13"/>
        <v>0</v>
      </c>
    </row>
    <row r="102" spans="1:26" ht="16.5" customHeight="1" hidden="1">
      <c r="A102" s="94"/>
      <c r="B102" s="66">
        <v>62</v>
      </c>
      <c r="C102" s="136" t="s">
        <v>165</v>
      </c>
      <c r="D102" s="85" t="s">
        <v>166</v>
      </c>
      <c r="E102" s="66" t="s">
        <v>150</v>
      </c>
      <c r="F102" s="63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250">
        <f t="shared" si="15"/>
        <v>0</v>
      </c>
      <c r="R102" s="60">
        <v>11</v>
      </c>
      <c r="S102" s="60">
        <f t="shared" si="16"/>
        <v>0</v>
      </c>
      <c r="T102" s="68">
        <v>8</v>
      </c>
      <c r="U102" s="51"/>
      <c r="V102" s="14">
        <v>195</v>
      </c>
      <c r="W102" s="14">
        <f t="shared" si="17"/>
        <v>0</v>
      </c>
      <c r="X102" s="108">
        <f t="shared" si="18"/>
        <v>0</v>
      </c>
      <c r="Y102" s="234"/>
      <c r="Z102" s="192">
        <f t="shared" si="13"/>
        <v>0</v>
      </c>
    </row>
    <row r="103" spans="1:26" ht="16.5" customHeight="1" hidden="1">
      <c r="A103" s="94"/>
      <c r="B103" s="66">
        <v>63</v>
      </c>
      <c r="C103" s="136" t="s">
        <v>167</v>
      </c>
      <c r="D103" s="85" t="s">
        <v>168</v>
      </c>
      <c r="E103" s="66" t="s">
        <v>150</v>
      </c>
      <c r="F103" s="63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250">
        <f t="shared" si="15"/>
        <v>0</v>
      </c>
      <c r="R103" s="60">
        <v>12</v>
      </c>
      <c r="S103" s="60">
        <f t="shared" si="16"/>
        <v>0</v>
      </c>
      <c r="T103" s="68">
        <v>9</v>
      </c>
      <c r="U103" s="51"/>
      <c r="V103" s="14">
        <v>85</v>
      </c>
      <c r="W103" s="14">
        <f t="shared" si="17"/>
        <v>0</v>
      </c>
      <c r="X103" s="108">
        <f t="shared" si="18"/>
        <v>0</v>
      </c>
      <c r="Y103" s="234"/>
      <c r="Z103" s="192">
        <f t="shared" si="13"/>
        <v>0</v>
      </c>
    </row>
    <row r="104" spans="1:26" ht="16.5" customHeight="1" hidden="1">
      <c r="A104" s="94"/>
      <c r="B104" s="66">
        <v>64</v>
      </c>
      <c r="C104" s="136" t="s">
        <v>169</v>
      </c>
      <c r="D104" s="85" t="s">
        <v>170</v>
      </c>
      <c r="E104" s="66" t="s">
        <v>171</v>
      </c>
      <c r="F104" s="63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250">
        <f t="shared" si="15"/>
        <v>0</v>
      </c>
      <c r="R104" s="60">
        <v>13</v>
      </c>
      <c r="S104" s="60">
        <f t="shared" si="16"/>
        <v>0</v>
      </c>
      <c r="T104" s="68">
        <v>10</v>
      </c>
      <c r="U104" s="51"/>
      <c r="V104" s="14">
        <v>80</v>
      </c>
      <c r="W104" s="14">
        <f t="shared" si="17"/>
        <v>0</v>
      </c>
      <c r="X104" s="108">
        <f t="shared" si="18"/>
        <v>0</v>
      </c>
      <c r="Y104" s="234"/>
      <c r="Z104" s="192">
        <f t="shared" si="13"/>
        <v>0</v>
      </c>
    </row>
    <row r="105" spans="1:26" ht="16.5" customHeight="1" hidden="1">
      <c r="A105" s="94"/>
      <c r="B105" s="66">
        <v>65</v>
      </c>
      <c r="C105" s="136" t="s">
        <v>172</v>
      </c>
      <c r="D105" s="85" t="s">
        <v>173</v>
      </c>
      <c r="E105" s="66" t="s">
        <v>171</v>
      </c>
      <c r="F105" s="63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250">
        <f t="shared" si="15"/>
        <v>0</v>
      </c>
      <c r="R105" s="60">
        <v>14</v>
      </c>
      <c r="S105" s="60">
        <f t="shared" si="16"/>
        <v>0</v>
      </c>
      <c r="T105" s="68">
        <v>11</v>
      </c>
      <c r="U105" s="51"/>
      <c r="V105" s="14">
        <v>80</v>
      </c>
      <c r="W105" s="14">
        <f t="shared" si="17"/>
        <v>0</v>
      </c>
      <c r="X105" s="108">
        <f t="shared" si="18"/>
        <v>0</v>
      </c>
      <c r="Y105" s="234"/>
      <c r="Z105" s="192">
        <f t="shared" si="13"/>
        <v>0</v>
      </c>
    </row>
    <row r="106" spans="1:26" ht="16.5" customHeight="1" hidden="1">
      <c r="A106" s="94"/>
      <c r="B106" s="66">
        <v>66</v>
      </c>
      <c r="C106" s="136" t="s">
        <v>174</v>
      </c>
      <c r="D106" s="85" t="s">
        <v>175</v>
      </c>
      <c r="E106" s="66" t="s">
        <v>171</v>
      </c>
      <c r="F106" s="63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250">
        <f t="shared" si="15"/>
        <v>0</v>
      </c>
      <c r="R106" s="60">
        <v>15</v>
      </c>
      <c r="S106" s="60">
        <f t="shared" si="16"/>
        <v>0</v>
      </c>
      <c r="T106" s="68">
        <v>12</v>
      </c>
      <c r="U106" s="51"/>
      <c r="V106" s="14">
        <v>95</v>
      </c>
      <c r="W106" s="14">
        <f t="shared" si="17"/>
        <v>0</v>
      </c>
      <c r="X106" s="108">
        <f t="shared" si="18"/>
        <v>0</v>
      </c>
      <c r="Y106" s="234"/>
      <c r="Z106" s="192">
        <f t="shared" si="13"/>
        <v>0</v>
      </c>
    </row>
    <row r="107" spans="1:26" ht="16.5" customHeight="1" hidden="1">
      <c r="A107" s="94"/>
      <c r="B107" s="66">
        <v>67</v>
      </c>
      <c r="C107" s="136" t="s">
        <v>176</v>
      </c>
      <c r="D107" s="85" t="s">
        <v>177</v>
      </c>
      <c r="E107" s="66" t="s">
        <v>171</v>
      </c>
      <c r="F107" s="63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250">
        <f t="shared" si="15"/>
        <v>0</v>
      </c>
      <c r="R107" s="60">
        <v>16</v>
      </c>
      <c r="S107" s="60">
        <f t="shared" si="16"/>
        <v>0</v>
      </c>
      <c r="T107" s="68">
        <v>13</v>
      </c>
      <c r="U107" s="51"/>
      <c r="V107" s="14"/>
      <c r="W107" s="14">
        <f t="shared" si="17"/>
        <v>0</v>
      </c>
      <c r="X107" s="108">
        <f t="shared" si="18"/>
        <v>0</v>
      </c>
      <c r="Y107" s="234"/>
      <c r="Z107" s="192">
        <f t="shared" si="13"/>
        <v>0</v>
      </c>
    </row>
    <row r="108" spans="1:26" ht="16.5" customHeight="1" hidden="1">
      <c r="A108" s="94"/>
      <c r="B108" s="66">
        <v>68</v>
      </c>
      <c r="C108" s="136" t="s">
        <v>178</v>
      </c>
      <c r="D108" s="85" t="s">
        <v>179</v>
      </c>
      <c r="E108" s="66" t="s">
        <v>171</v>
      </c>
      <c r="F108" s="63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250">
        <f t="shared" si="15"/>
        <v>0</v>
      </c>
      <c r="R108" s="60">
        <v>17</v>
      </c>
      <c r="S108" s="60">
        <f t="shared" si="16"/>
        <v>0</v>
      </c>
      <c r="T108" s="68">
        <v>14</v>
      </c>
      <c r="U108" s="51"/>
      <c r="V108" s="14">
        <v>95</v>
      </c>
      <c r="W108" s="14">
        <f t="shared" si="17"/>
        <v>0</v>
      </c>
      <c r="X108" s="108">
        <f t="shared" si="18"/>
        <v>0</v>
      </c>
      <c r="Y108" s="234"/>
      <c r="Z108" s="192">
        <f t="shared" si="13"/>
        <v>0</v>
      </c>
    </row>
    <row r="109" spans="1:26" ht="16.5" customHeight="1" hidden="1">
      <c r="A109" s="94"/>
      <c r="B109" s="66">
        <v>69</v>
      </c>
      <c r="C109" s="136" t="s">
        <v>180</v>
      </c>
      <c r="D109" s="85" t="s">
        <v>181</v>
      </c>
      <c r="E109" s="66" t="s">
        <v>171</v>
      </c>
      <c r="F109" s="63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250">
        <f t="shared" si="15"/>
        <v>0</v>
      </c>
      <c r="R109" s="60">
        <v>18</v>
      </c>
      <c r="S109" s="60">
        <f t="shared" si="16"/>
        <v>0</v>
      </c>
      <c r="T109" s="68">
        <v>15</v>
      </c>
      <c r="U109" s="51"/>
      <c r="V109" s="14">
        <v>120</v>
      </c>
      <c r="W109" s="14">
        <f t="shared" si="17"/>
        <v>0</v>
      </c>
      <c r="X109" s="108">
        <f t="shared" si="18"/>
        <v>0</v>
      </c>
      <c r="Y109" s="234"/>
      <c r="Z109" s="192">
        <f t="shared" si="13"/>
        <v>0</v>
      </c>
    </row>
    <row r="110" spans="1:26" ht="16.5" customHeight="1" hidden="1">
      <c r="A110" s="94"/>
      <c r="B110" s="66">
        <v>70</v>
      </c>
      <c r="C110" s="136" t="s">
        <v>182</v>
      </c>
      <c r="D110" s="85" t="s">
        <v>183</v>
      </c>
      <c r="E110" s="66" t="s">
        <v>171</v>
      </c>
      <c r="F110" s="63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250">
        <f t="shared" si="15"/>
        <v>0</v>
      </c>
      <c r="R110" s="60">
        <v>19</v>
      </c>
      <c r="S110" s="60">
        <f t="shared" si="16"/>
        <v>0</v>
      </c>
      <c r="T110" s="68">
        <v>16</v>
      </c>
      <c r="U110" s="51"/>
      <c r="V110" s="14">
        <v>250</v>
      </c>
      <c r="W110" s="14">
        <f t="shared" si="17"/>
        <v>0</v>
      </c>
      <c r="X110" s="108">
        <f t="shared" si="18"/>
        <v>0</v>
      </c>
      <c r="Y110" s="234"/>
      <c r="Z110" s="192">
        <f t="shared" si="13"/>
        <v>0</v>
      </c>
    </row>
    <row r="111" spans="1:26" ht="16.5" customHeight="1" hidden="1">
      <c r="A111" s="94"/>
      <c r="B111" s="66">
        <v>71</v>
      </c>
      <c r="C111" s="136" t="s">
        <v>184</v>
      </c>
      <c r="D111" s="85" t="s">
        <v>185</v>
      </c>
      <c r="E111" s="66" t="s">
        <v>171</v>
      </c>
      <c r="F111" s="63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250">
        <f t="shared" si="15"/>
        <v>0</v>
      </c>
      <c r="R111" s="60">
        <v>20</v>
      </c>
      <c r="S111" s="60">
        <f t="shared" si="16"/>
        <v>0</v>
      </c>
      <c r="T111" s="68">
        <v>17</v>
      </c>
      <c r="U111" s="51"/>
      <c r="V111" s="14">
        <v>105</v>
      </c>
      <c r="W111" s="14">
        <f t="shared" si="17"/>
        <v>0</v>
      </c>
      <c r="X111" s="108">
        <f t="shared" si="18"/>
        <v>0</v>
      </c>
      <c r="Y111" s="234"/>
      <c r="Z111" s="192">
        <f t="shared" si="13"/>
        <v>0</v>
      </c>
    </row>
    <row r="112" spans="1:26" ht="16.5" customHeight="1" thickBot="1">
      <c r="A112" s="94"/>
      <c r="B112" s="58">
        <v>59</v>
      </c>
      <c r="C112" s="137" t="s">
        <v>217</v>
      </c>
      <c r="D112" s="86" t="s">
        <v>218</v>
      </c>
      <c r="E112" s="58" t="s">
        <v>219</v>
      </c>
      <c r="F112" s="64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255">
        <f>SUM(G112:P112)</f>
        <v>0</v>
      </c>
      <c r="R112" s="61">
        <v>5.6</v>
      </c>
      <c r="S112" s="61">
        <f t="shared" si="16"/>
        <v>0</v>
      </c>
      <c r="T112" s="69">
        <v>0</v>
      </c>
      <c r="U112" s="51"/>
      <c r="V112" s="14"/>
      <c r="W112" s="14"/>
      <c r="X112" s="108"/>
      <c r="Y112" s="234">
        <v>800</v>
      </c>
      <c r="Z112" s="192">
        <f t="shared" si="13"/>
        <v>0</v>
      </c>
    </row>
    <row r="113" spans="1:24" ht="15" customHeight="1" hidden="1" thickBot="1">
      <c r="A113" s="94"/>
      <c r="B113" s="143"/>
      <c r="C113" s="101"/>
      <c r="D113" s="171" t="s">
        <v>234</v>
      </c>
      <c r="E113" s="101"/>
      <c r="F113" s="102"/>
      <c r="G113" s="124"/>
      <c r="H113" s="124"/>
      <c r="I113" s="124"/>
      <c r="J113" s="124"/>
      <c r="K113" s="124"/>
      <c r="L113" s="124"/>
      <c r="M113" s="124"/>
      <c r="N113" s="124"/>
      <c r="O113" s="102"/>
      <c r="P113" s="101"/>
      <c r="Q113" s="103"/>
      <c r="R113" s="104"/>
      <c r="S113" s="105"/>
      <c r="T113" s="106"/>
      <c r="U113" s="51"/>
      <c r="V113" s="14"/>
      <c r="W113" s="14"/>
      <c r="X113" s="108"/>
    </row>
    <row r="114" spans="1:26" s="193" customFormat="1" ht="15" customHeight="1" hidden="1">
      <c r="A114" s="181"/>
      <c r="B114" s="220">
        <v>66</v>
      </c>
      <c r="C114" s="218" t="s">
        <v>287</v>
      </c>
      <c r="D114" s="219" t="s">
        <v>186</v>
      </c>
      <c r="E114" s="220" t="s">
        <v>187</v>
      </c>
      <c r="F114" s="239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1">
        <f>SUM(G114:P114)</f>
        <v>0</v>
      </c>
      <c r="R114" s="222">
        <v>28</v>
      </c>
      <c r="S114" s="222">
        <f>Q114*R114</f>
        <v>0</v>
      </c>
      <c r="T114" s="223">
        <v>10</v>
      </c>
      <c r="U114" s="226"/>
      <c r="V114" s="190">
        <v>630</v>
      </c>
      <c r="W114" s="190">
        <f t="shared" si="17"/>
        <v>0</v>
      </c>
      <c r="X114" s="108">
        <f t="shared" si="18"/>
        <v>0</v>
      </c>
      <c r="Y114" s="191">
        <v>740</v>
      </c>
      <c r="Z114" s="192">
        <f>Q114*Y114</f>
        <v>0</v>
      </c>
    </row>
    <row r="115" spans="1:26" s="193" customFormat="1" ht="15" customHeight="1" hidden="1" thickBot="1">
      <c r="A115" s="181"/>
      <c r="B115" s="185">
        <v>67</v>
      </c>
      <c r="C115" s="227" t="s">
        <v>288</v>
      </c>
      <c r="D115" s="228" t="s">
        <v>188</v>
      </c>
      <c r="E115" s="185" t="s">
        <v>187</v>
      </c>
      <c r="F115" s="241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229">
        <f>SUM(G115:P115)</f>
        <v>0</v>
      </c>
      <c r="R115" s="230">
        <v>36</v>
      </c>
      <c r="S115" s="230">
        <f>Q115*R115</f>
        <v>0</v>
      </c>
      <c r="T115" s="231">
        <v>16</v>
      </c>
      <c r="U115" s="232"/>
      <c r="V115" s="217">
        <v>925</v>
      </c>
      <c r="W115" s="217">
        <f t="shared" si="17"/>
        <v>0</v>
      </c>
      <c r="X115" s="108">
        <f t="shared" si="18"/>
        <v>0</v>
      </c>
      <c r="Y115" s="191">
        <v>1007</v>
      </c>
      <c r="Z115" s="192">
        <f>Q115*Y115</f>
        <v>0</v>
      </c>
    </row>
    <row r="116" spans="1:24" ht="15" customHeight="1" hidden="1">
      <c r="A116" s="94"/>
      <c r="B116" s="75"/>
      <c r="C116" s="75"/>
      <c r="D116" s="76" t="s">
        <v>9</v>
      </c>
      <c r="E116" s="75"/>
      <c r="F116" s="77"/>
      <c r="G116" s="77"/>
      <c r="H116" s="77"/>
      <c r="I116" s="77"/>
      <c r="J116" s="77"/>
      <c r="K116" s="77"/>
      <c r="L116" s="77"/>
      <c r="M116" s="77"/>
      <c r="N116" s="77"/>
      <c r="O116" s="78"/>
      <c r="P116" s="75"/>
      <c r="Q116" s="79"/>
      <c r="R116" s="80"/>
      <c r="S116" s="81"/>
      <c r="T116" s="82"/>
      <c r="U116" s="27"/>
      <c r="V116" s="17"/>
      <c r="W116" s="24">
        <f t="shared" si="17"/>
        <v>0</v>
      </c>
      <c r="X116" s="109">
        <f t="shared" si="17"/>
        <v>0</v>
      </c>
    </row>
    <row r="117" spans="1:24" ht="15" customHeight="1" hidden="1">
      <c r="A117" s="94"/>
      <c r="B117" s="134">
        <v>68</v>
      </c>
      <c r="C117" s="9" t="s">
        <v>189</v>
      </c>
      <c r="D117" s="10" t="s">
        <v>190</v>
      </c>
      <c r="E117" s="18" t="s">
        <v>191</v>
      </c>
      <c r="F117" s="19"/>
      <c r="G117" s="117"/>
      <c r="H117" s="117"/>
      <c r="I117" s="117"/>
      <c r="J117" s="117"/>
      <c r="K117" s="117"/>
      <c r="L117" s="117"/>
      <c r="M117" s="117"/>
      <c r="N117" s="117"/>
      <c r="O117" s="20"/>
      <c r="P117" s="21"/>
      <c r="Q117" s="26">
        <f>SUM(O117:P117)</f>
        <v>0</v>
      </c>
      <c r="R117" s="22">
        <v>64</v>
      </c>
      <c r="S117" s="22">
        <f>Q117*R117</f>
        <v>0</v>
      </c>
      <c r="T117" s="11">
        <v>125</v>
      </c>
      <c r="U117" s="27"/>
      <c r="V117" s="25"/>
      <c r="W117" s="24">
        <f t="shared" si="17"/>
        <v>0</v>
      </c>
      <c r="X117" s="109">
        <f t="shared" si="17"/>
        <v>0</v>
      </c>
    </row>
    <row r="118" spans="1:24" ht="15" customHeight="1" hidden="1">
      <c r="A118" s="94"/>
      <c r="B118" s="135">
        <v>69</v>
      </c>
      <c r="C118" s="37" t="s">
        <v>192</v>
      </c>
      <c r="D118" s="49" t="s">
        <v>193</v>
      </c>
      <c r="E118" s="41" t="s">
        <v>194</v>
      </c>
      <c r="F118" s="42"/>
      <c r="G118" s="118"/>
      <c r="H118" s="118"/>
      <c r="I118" s="118"/>
      <c r="J118" s="118"/>
      <c r="K118" s="118"/>
      <c r="L118" s="118"/>
      <c r="M118" s="118"/>
      <c r="N118" s="118"/>
      <c r="O118" s="96"/>
      <c r="P118" s="43"/>
      <c r="Q118" s="97">
        <f>SUM(O118:P118)</f>
        <v>0</v>
      </c>
      <c r="R118" s="44">
        <v>108.5</v>
      </c>
      <c r="S118" s="44">
        <f>Q118*R118</f>
        <v>0</v>
      </c>
      <c r="T118" s="39">
        <v>125</v>
      </c>
      <c r="U118" s="27"/>
      <c r="V118" s="28"/>
      <c r="W118" s="24">
        <f t="shared" si="17"/>
        <v>0</v>
      </c>
      <c r="X118" s="109">
        <f t="shared" si="17"/>
        <v>0</v>
      </c>
    </row>
    <row r="119" spans="1:24" ht="15" customHeight="1" thickBot="1">
      <c r="A119" s="94"/>
      <c r="B119" s="330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2"/>
      <c r="U119" s="95"/>
      <c r="V119" s="29"/>
      <c r="W119" s="30"/>
      <c r="X119" s="31"/>
    </row>
    <row r="120" spans="1:24" ht="25.5" customHeight="1" thickBot="1">
      <c r="A120" s="94"/>
      <c r="B120" s="333" t="s">
        <v>238</v>
      </c>
      <c r="C120" s="324"/>
      <c r="D120" s="324"/>
      <c r="E120" s="334"/>
      <c r="F120" s="167" t="s">
        <v>6</v>
      </c>
      <c r="G120" s="242">
        <f aca="true" t="shared" si="19" ref="G120:P120">SUMPRODUCT(G$16:G$115,$T$16:$T$115)</f>
        <v>0</v>
      </c>
      <c r="H120" s="242">
        <f t="shared" si="19"/>
        <v>0</v>
      </c>
      <c r="I120" s="242">
        <f t="shared" si="19"/>
        <v>0</v>
      </c>
      <c r="J120" s="242">
        <f t="shared" si="19"/>
        <v>0</v>
      </c>
      <c r="K120" s="242">
        <f t="shared" si="19"/>
        <v>0</v>
      </c>
      <c r="L120" s="242">
        <f t="shared" si="19"/>
        <v>0</v>
      </c>
      <c r="M120" s="242">
        <f t="shared" si="19"/>
        <v>0</v>
      </c>
      <c r="N120" s="242">
        <f t="shared" si="19"/>
        <v>0</v>
      </c>
      <c r="O120" s="242">
        <f t="shared" si="19"/>
        <v>0</v>
      </c>
      <c r="P120" s="242">
        <f t="shared" si="19"/>
        <v>0</v>
      </c>
      <c r="Q120" s="325" t="s">
        <v>195</v>
      </c>
      <c r="R120" s="326"/>
      <c r="S120" s="98">
        <f>SUM(S16:S118)</f>
        <v>0</v>
      </c>
      <c r="T120" s="93"/>
      <c r="U120" s="322"/>
      <c r="V120" s="323"/>
      <c r="W120" s="13">
        <f>SUM(W16:W115)</f>
        <v>0</v>
      </c>
      <c r="X120" s="31"/>
    </row>
    <row r="121" spans="1:24" ht="37.5" customHeight="1" thickBot="1">
      <c r="A121" s="94"/>
      <c r="B121" s="324" t="s">
        <v>237</v>
      </c>
      <c r="C121" s="324"/>
      <c r="D121" s="324"/>
      <c r="E121" s="324"/>
      <c r="F121" s="168" t="s">
        <v>196</v>
      </c>
      <c r="G121" s="243">
        <f aca="true" t="shared" si="20" ref="G121:P121">SUMPRODUCT(G16:G115,$R16:$R115)</f>
        <v>0</v>
      </c>
      <c r="H121" s="243">
        <f t="shared" si="20"/>
        <v>0</v>
      </c>
      <c r="I121" s="243">
        <f t="shared" si="20"/>
        <v>0</v>
      </c>
      <c r="J121" s="243">
        <f t="shared" si="20"/>
        <v>0</v>
      </c>
      <c r="K121" s="243">
        <f t="shared" si="20"/>
        <v>0</v>
      </c>
      <c r="L121" s="243">
        <f t="shared" si="20"/>
        <v>0</v>
      </c>
      <c r="M121" s="243">
        <f t="shared" si="20"/>
        <v>0</v>
      </c>
      <c r="N121" s="243">
        <f t="shared" si="20"/>
        <v>0</v>
      </c>
      <c r="O121" s="243">
        <f t="shared" si="20"/>
        <v>0</v>
      </c>
      <c r="P121" s="243">
        <f t="shared" si="20"/>
        <v>0</v>
      </c>
      <c r="Q121" s="335" t="s">
        <v>266</v>
      </c>
      <c r="R121" s="336"/>
      <c r="S121" s="99"/>
      <c r="T121" s="93"/>
      <c r="U121" s="337"/>
      <c r="V121" s="338"/>
      <c r="W121" s="14"/>
      <c r="X121" s="31"/>
    </row>
    <row r="122" spans="1:24" ht="25.5" customHeight="1" thickBot="1">
      <c r="A122" s="94"/>
      <c r="B122" s="148"/>
      <c r="C122" s="148"/>
      <c r="D122" s="148"/>
      <c r="E122" s="149"/>
      <c r="F122" s="169" t="s">
        <v>240</v>
      </c>
      <c r="G122" s="244"/>
      <c r="H122" s="245"/>
      <c r="I122" s="245"/>
      <c r="J122" s="245"/>
      <c r="K122" s="245"/>
      <c r="L122" s="245"/>
      <c r="M122" s="245"/>
      <c r="N122" s="245"/>
      <c r="O122" s="245"/>
      <c r="P122" s="245"/>
      <c r="Q122" s="352" t="s">
        <v>197</v>
      </c>
      <c r="R122" s="353"/>
      <c r="S122" s="100">
        <f>SUM(O122:P122)</f>
        <v>0</v>
      </c>
      <c r="T122" s="94"/>
      <c r="U122" s="354" t="s">
        <v>198</v>
      </c>
      <c r="V122" s="355"/>
      <c r="W122" s="15">
        <f>SUM(W120:W121)</f>
        <v>0</v>
      </c>
      <c r="X122" s="31" t="e">
        <f>X16+X17+X36+X37+X39+X40+X41+X42+X44+X43+X45+X46+X47+X48+X49+X50+X51+X52+X56+X57+X58+X59+X61+X62+X63+X64+X65+X66+X67+X68+X69+X70+X71+X72+X73+X74+X76+X77+X78+X79+X81+#REF!+X82+#REF!+#REF!+#REF!+#REF!+#REF!+#REF!+#REF!+#REF!+#REF!+X94+X99+X101+X102+X103+X104+X105+X106+X108+X109+X110+X111+X114+X115</f>
        <v>#REF!</v>
      </c>
    </row>
    <row r="123" spans="1:24" ht="51.75" customHeight="1" thickBot="1">
      <c r="A123" s="94"/>
      <c r="B123" s="317" t="s">
        <v>239</v>
      </c>
      <c r="C123" s="318"/>
      <c r="D123" s="318"/>
      <c r="E123" s="318"/>
      <c r="F123" s="319"/>
      <c r="G123" s="246">
        <f aca="true" t="shared" si="21" ref="G123:N123">G121-G122</f>
        <v>0</v>
      </c>
      <c r="H123" s="247">
        <f t="shared" si="21"/>
        <v>0</v>
      </c>
      <c r="I123" s="248">
        <f t="shared" si="21"/>
        <v>0</v>
      </c>
      <c r="J123" s="248">
        <f t="shared" si="21"/>
        <v>0</v>
      </c>
      <c r="K123" s="249">
        <f t="shared" si="21"/>
        <v>0</v>
      </c>
      <c r="L123" s="247">
        <f t="shared" si="21"/>
        <v>0</v>
      </c>
      <c r="M123" s="248">
        <f t="shared" si="21"/>
        <v>0</v>
      </c>
      <c r="N123" s="248">
        <f t="shared" si="21"/>
        <v>0</v>
      </c>
      <c r="O123" s="248">
        <f>O121-O122</f>
        <v>0</v>
      </c>
      <c r="P123" s="249">
        <f>P121-P122</f>
        <v>0</v>
      </c>
      <c r="Q123" s="320" t="s">
        <v>199</v>
      </c>
      <c r="R123" s="321"/>
      <c r="S123" s="180">
        <f>SUM(G123:P123)+S121</f>
        <v>0</v>
      </c>
      <c r="T123" s="94"/>
      <c r="U123" s="92"/>
      <c r="V123" s="35"/>
      <c r="W123" s="35"/>
      <c r="X123" s="110"/>
    </row>
    <row r="124" spans="1:25" ht="32.25" customHeight="1" thickBot="1">
      <c r="A124" s="94"/>
      <c r="B124" s="132"/>
      <c r="C124" s="132"/>
      <c r="D124" s="132"/>
      <c r="E124" s="132"/>
      <c r="F124" s="170" t="s">
        <v>236</v>
      </c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342" t="s">
        <v>202</v>
      </c>
      <c r="R124" s="343"/>
      <c r="S124" s="346">
        <f>SUM(Z16:Z115)/1000</f>
        <v>0</v>
      </c>
      <c r="T124" s="348" t="s">
        <v>241</v>
      </c>
      <c r="U124" s="348"/>
      <c r="V124" s="348"/>
      <c r="W124" s="348"/>
      <c r="X124" s="348"/>
      <c r="Y124" s="349"/>
    </row>
    <row r="125" spans="1:25" ht="18.75" customHeight="1" thickBot="1">
      <c r="A125" s="94"/>
      <c r="B125" s="356" t="s">
        <v>200</v>
      </c>
      <c r="C125" s="357"/>
      <c r="D125" s="357"/>
      <c r="E125" s="35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344"/>
      <c r="R125" s="345"/>
      <c r="S125" s="347"/>
      <c r="T125" s="350"/>
      <c r="U125" s="350"/>
      <c r="V125" s="350"/>
      <c r="W125" s="350"/>
      <c r="X125" s="350"/>
      <c r="Y125" s="351"/>
    </row>
    <row r="126" spans="1:25" ht="23.25" customHeight="1">
      <c r="A126" s="94"/>
      <c r="B126" s="339"/>
      <c r="C126" s="340"/>
      <c r="D126" s="340"/>
      <c r="E126" s="341"/>
      <c r="F126" s="119"/>
      <c r="G126" s="306" t="s">
        <v>235</v>
      </c>
      <c r="H126" s="307"/>
      <c r="I126" s="308"/>
      <c r="J126" s="119"/>
      <c r="K126" s="359" t="s">
        <v>201</v>
      </c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1"/>
    </row>
    <row r="127" spans="1:25" ht="18.75" thickBot="1">
      <c r="A127" s="94"/>
      <c r="B127" s="150" t="s">
        <v>247</v>
      </c>
      <c r="C127" s="126"/>
      <c r="D127" s="153" t="s">
        <v>248</v>
      </c>
      <c r="E127" s="128"/>
      <c r="F127" s="94"/>
      <c r="G127" s="309"/>
      <c r="H127" s="310"/>
      <c r="I127" s="311"/>
      <c r="J127" s="94"/>
      <c r="K127" s="362"/>
      <c r="L127" s="363"/>
      <c r="M127" s="363"/>
      <c r="N127" s="363"/>
      <c r="O127" s="363"/>
      <c r="P127" s="363"/>
      <c r="Q127" s="363"/>
      <c r="R127" s="363"/>
      <c r="S127" s="363"/>
      <c r="T127" s="363"/>
      <c r="U127" s="363"/>
      <c r="V127" s="363"/>
      <c r="W127" s="363"/>
      <c r="X127" s="363"/>
      <c r="Y127" s="364"/>
    </row>
    <row r="128" spans="1:25" ht="18">
      <c r="A128" s="94"/>
      <c r="B128" s="150" t="s">
        <v>249</v>
      </c>
      <c r="C128" s="126"/>
      <c r="D128" s="153" t="s">
        <v>258</v>
      </c>
      <c r="E128" s="128"/>
      <c r="F128" s="94"/>
      <c r="G128" s="297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9"/>
    </row>
    <row r="129" spans="1:25" ht="15.75" customHeight="1">
      <c r="A129" s="94"/>
      <c r="B129" s="151"/>
      <c r="C129" s="126"/>
      <c r="D129" s="153" t="s">
        <v>246</v>
      </c>
      <c r="E129" s="128"/>
      <c r="F129" s="94"/>
      <c r="G129" s="300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2"/>
    </row>
    <row r="130" spans="1:25" ht="18">
      <c r="A130" s="94"/>
      <c r="B130" s="150" t="s">
        <v>257</v>
      </c>
      <c r="C130" s="126"/>
      <c r="D130" s="153" t="s">
        <v>248</v>
      </c>
      <c r="E130" s="128"/>
      <c r="F130" s="94"/>
      <c r="G130" s="300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2"/>
    </row>
    <row r="131" spans="1:25" ht="18">
      <c r="A131" s="94"/>
      <c r="B131" s="150" t="s">
        <v>250</v>
      </c>
      <c r="C131" s="126"/>
      <c r="D131" s="153" t="s">
        <v>251</v>
      </c>
      <c r="E131" s="128"/>
      <c r="F131" s="94"/>
      <c r="G131" s="300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2"/>
    </row>
    <row r="132" spans="1:25" ht="18">
      <c r="A132" s="94"/>
      <c r="B132" s="150" t="s">
        <v>252</v>
      </c>
      <c r="C132" s="126"/>
      <c r="D132" s="153" t="s">
        <v>253</v>
      </c>
      <c r="E132" s="128"/>
      <c r="F132" s="94"/>
      <c r="G132" s="300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2"/>
    </row>
    <row r="133" spans="1:25" ht="18">
      <c r="A133" s="94"/>
      <c r="B133" s="150" t="s">
        <v>254</v>
      </c>
      <c r="C133" s="126"/>
      <c r="D133" s="153" t="s">
        <v>262</v>
      </c>
      <c r="E133" s="128"/>
      <c r="F133" s="94"/>
      <c r="G133" s="300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2"/>
    </row>
    <row r="134" spans="1:25" ht="18.75" thickBot="1">
      <c r="A134" s="94"/>
      <c r="B134" s="152" t="s">
        <v>255</v>
      </c>
      <c r="C134" s="146"/>
      <c r="D134" s="154" t="s">
        <v>256</v>
      </c>
      <c r="E134" s="129"/>
      <c r="F134" s="94"/>
      <c r="G134" s="303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5"/>
    </row>
    <row r="135" spans="6:24" ht="19.5" customHeight="1">
      <c r="F135" s="33"/>
      <c r="G135" s="33"/>
      <c r="H135" s="33"/>
      <c r="I135" s="33"/>
      <c r="J135" s="33"/>
      <c r="K135" s="33"/>
      <c r="L135" s="33"/>
      <c r="M135" s="33"/>
      <c r="N135" s="33"/>
      <c r="V135" s="33"/>
      <c r="W135" s="33"/>
      <c r="X135" s="34"/>
    </row>
    <row r="136" spans="22:24" ht="19.5" customHeight="1">
      <c r="V136" s="33"/>
      <c r="W136" s="33"/>
      <c r="X136" s="34"/>
    </row>
    <row r="137" spans="22:24" ht="19.5" customHeight="1">
      <c r="V137" s="33"/>
      <c r="W137" s="33"/>
      <c r="X137" s="34"/>
    </row>
  </sheetData>
  <sheetProtection selectLockedCells="1" selectUnlockedCells="1"/>
  <mergeCells count="33">
    <mergeCell ref="U121:V121"/>
    <mergeCell ref="B126:E126"/>
    <mergeCell ref="Q124:R125"/>
    <mergeCell ref="S124:S125"/>
    <mergeCell ref="T124:Y125"/>
    <mergeCell ref="Q122:R122"/>
    <mergeCell ref="U122:V122"/>
    <mergeCell ref="B125:E125"/>
    <mergeCell ref="K126:Y127"/>
    <mergeCell ref="R13:T13"/>
    <mergeCell ref="B119:T119"/>
    <mergeCell ref="R12:T12"/>
    <mergeCell ref="B120:E120"/>
    <mergeCell ref="Q121:R121"/>
    <mergeCell ref="G128:Y134"/>
    <mergeCell ref="G126:I127"/>
    <mergeCell ref="E12:P13"/>
    <mergeCell ref="B13:D13"/>
    <mergeCell ref="B123:F123"/>
    <mergeCell ref="Q123:R123"/>
    <mergeCell ref="U120:V120"/>
    <mergeCell ref="B121:E121"/>
    <mergeCell ref="Q120:R120"/>
    <mergeCell ref="B11:C12"/>
    <mergeCell ref="O4:P5"/>
    <mergeCell ref="E9:P10"/>
    <mergeCell ref="R9:T9"/>
    <mergeCell ref="E11:P11"/>
    <mergeCell ref="R10:T10"/>
    <mergeCell ref="B9:C10"/>
    <mergeCell ref="D11:D12"/>
    <mergeCell ref="R11:T11"/>
    <mergeCell ref="D9:D10"/>
  </mergeCells>
  <conditionalFormatting sqref="B114:T115 B94:T112 B56:Q59 B16:Q17 S16:T17 S56:T59 S61:T74 B76:Q84 S76:T84 B85:T88 S36:T54 B36:Q54 B61:Q74">
    <cfRule type="expression" priority="25" dxfId="0" stopIfTrue="1">
      <formula>($Q16)&lt;&gt;0</formula>
    </cfRule>
  </conditionalFormatting>
  <conditionalFormatting sqref="C29:Q34 S29:T34">
    <cfRule type="expression" priority="19" dxfId="0" stopIfTrue="1">
      <formula>($Q29)&lt;&gt;0</formula>
    </cfRule>
  </conditionalFormatting>
  <conditionalFormatting sqref="B90:T92">
    <cfRule type="expression" priority="16" dxfId="0" stopIfTrue="1">
      <formula>($Q90)&lt;&gt;0</formula>
    </cfRule>
  </conditionalFormatting>
  <conditionalFormatting sqref="R16:R17">
    <cfRule type="expression" priority="12" dxfId="0" stopIfTrue="1">
      <formula>($Q16)&lt;&gt;0</formula>
    </cfRule>
  </conditionalFormatting>
  <conditionalFormatting sqref="R29:R34">
    <cfRule type="expression" priority="11" dxfId="0" stopIfTrue="1">
      <formula>($Q29)&lt;&gt;0</formula>
    </cfRule>
  </conditionalFormatting>
  <conditionalFormatting sqref="R36:R54">
    <cfRule type="expression" priority="8" dxfId="0" stopIfTrue="1">
      <formula>($Q36)&lt;&gt;0</formula>
    </cfRule>
  </conditionalFormatting>
  <conditionalFormatting sqref="R56:R59">
    <cfRule type="expression" priority="6" dxfId="0" stopIfTrue="1">
      <formula>($Q56)&lt;&gt;0</formula>
    </cfRule>
  </conditionalFormatting>
  <conditionalFormatting sqref="R61:R74">
    <cfRule type="expression" priority="4" dxfId="0" stopIfTrue="1">
      <formula>($Q61)&lt;&gt;0</formula>
    </cfRule>
  </conditionalFormatting>
  <conditionalFormatting sqref="R76:R84">
    <cfRule type="expression" priority="2" dxfId="0" stopIfTrue="1">
      <formula>($Q76)&lt;&gt;0</formula>
    </cfRule>
  </conditionalFormatting>
  <conditionalFormatting sqref="B29:B34">
    <cfRule type="expression" priority="1" dxfId="0" stopIfTrue="1">
      <formula>($Q29)&lt;&gt;0</formula>
    </cfRule>
  </conditionalFormatting>
  <hyperlinks>
    <hyperlink ref="C6" r:id="rId1" display="infospain@dxn2u.com"/>
  </hyperlinks>
  <printOptions/>
  <pageMargins left="0.31527777777777777" right="0.11805555555555555" top="0.15763888888888888" bottom="0.15763888888888888" header="0.5118055555555555" footer="0.5118055555555555"/>
  <pageSetup firstPageNumber="1" useFirstPageNumber="1" fitToHeight="1" fitToWidth="1" horizontalDpi="600" verticalDpi="600" orientation="portrait" paperSize="9" scale="3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Beatrizes</dc:creator>
  <cp:keywords/>
  <dc:description/>
  <cp:lastModifiedBy>Veronica</cp:lastModifiedBy>
  <cp:lastPrinted>2016-02-09T11:05:50Z</cp:lastPrinted>
  <dcterms:created xsi:type="dcterms:W3CDTF">2015-04-16T10:47:45Z</dcterms:created>
  <dcterms:modified xsi:type="dcterms:W3CDTF">2018-06-25T09:11:24Z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